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4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 iterate="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<sst xmlns="http://schemas.openxmlformats.org/spreadsheetml/2006/main" count="53" uniqueCount="53">
  <si>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</si>
  <si>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</si>
  <si>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</si>
  <si>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</si>
  <si>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</si>
  <si>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</si>
  <si>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</si>
  <si>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</si>
  <si>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</si>
  <si>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</si>
  <si>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</si>
  <si>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</si>
  <si>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</si>
  <si>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</si>
  <si>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</si>
  <si>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</si>
  <si>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</si>
  <si>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</si>
  <si>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</si>
  <si>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</si>
  <si>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</si>
  <si>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</si>
  <si>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</si>
  <si>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</si>
  <si>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</si>
  <si>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</si>
  <si>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</si>
  <si>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</si>
  <si>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</si>
  <si>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</si>
  <si>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</si>
  <si>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</si>
  <si>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</si>
  <si>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</si>
  <si>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</si>
  <si>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</si>
  <si>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</si>
  <si>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</si>
  <si>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</si>
  <si>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</si>
  <si>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</si>
  <si>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</si>
  <si>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</si>
  <si>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</si>
  <si>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</si>
  <si>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</si>
  <si>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</si>
  <si>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2023 года</t>
  </si>
  <si>
    <t>В процентах от плана на 2024 год</t>
  </si>
  <si>
    <t>План на 2024 год (тыс.руб.)</t>
  </si>
  <si>
    <t>Основные показатели исполнения бюджета Бабушкинского муниципального округа на 01.09.2024 года</t>
  </si>
  <si>
    <t>Факт на 01.09.2024 года (тыс. руб.)</t>
  </si>
  <si>
    <t>Факт на 01.09.2023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</si>
</sst>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4" fontId="6" fillId="0" borderId="2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53663888"/>
        <c:axId val="253664280"/>
      </c:barChart>
      <c:catAx>
        <c:axId val="25366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3664280"/>
        <c:crosses val="autoZero"/>
        <c:auto val="1"/>
        <c:lblAlgn val="ctr"/>
        <c:lblOffset val="100"/>
        <c:noMultiLvlLbl val="0"/>
      </c:catAx>
      <c:valAx>
        <c:axId val="2536642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5366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28" zoomScale="84" zoomScaleNormal="84" workbookViewId="0">
      <pane xSplit="1" topLeftCell="C1" activePane="topRight" state="frozen"/>
      <selection activeCell="B1" sqref="B1"/>
      <selection pane="topRight" activeCell="G33" sqref="G33:G47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30" t="s">
        <v>50</v>
      </c>
      <c r="C2" s="30"/>
      <c r="D2" s="30"/>
      <c r="E2" s="30"/>
      <c r="F2" s="30"/>
      <c r="G2" s="30"/>
      <c r="H2" s="1"/>
      <c r="I2" s="1"/>
      <c r="J2" s="1"/>
      <c r="K2" s="1"/>
    </row>
    <row r="3" spans="2:11" ht="15" x14ac:dyDescent="0.25">
      <c r="B3" s="30"/>
      <c r="C3" s="30"/>
      <c r="D3" s="30"/>
      <c r="E3" s="30"/>
      <c r="F3" s="30"/>
      <c r="G3" s="30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49</v>
      </c>
      <c r="D5" s="6" t="s">
        <v>51</v>
      </c>
      <c r="E5" s="6" t="s">
        <v>48</v>
      </c>
      <c r="F5" s="6" t="s">
        <v>47</v>
      </c>
      <c r="G5" s="6" t="s">
        <v>52</v>
      </c>
    </row>
    <row r="6" spans="2:11" ht="15.75" x14ac:dyDescent="0.25">
      <c r="B6" s="14" t="s">
        <v>0</v>
      </c>
      <c r="C6" s="10">
        <f>C7+C24+C31</f>
        <v>1170663.3</v>
      </c>
      <c r="D6" s="10">
        <f>D7+D24</f>
        <v>533537.5</v>
      </c>
      <c r="E6" s="8">
        <f>D6*100/C6</f>
        <v>45.575657834323493</v>
      </c>
      <c r="F6" s="8">
        <f>D6*100/G6</f>
        <v>76.352277670925488</v>
      </c>
      <c r="G6" s="10">
        <f>G7+G24</f>
        <v>698784</v>
      </c>
    </row>
    <row r="7" spans="2:11" ht="31.5" x14ac:dyDescent="0.25">
      <c r="B7" s="15" t="s">
        <v>1</v>
      </c>
      <c r="C7" s="8">
        <f>C8+C9+C10+C11+C12+C16+C17+C18+C19+C20+C21+C22+C13+C23+C14+C15</f>
        <v>189202.6</v>
      </c>
      <c r="D7" s="8">
        <f>D8+D9+D10+D11+D12+D16+D17+D18+D19+D20+D21+D22+D13+D23+D14+D15</f>
        <v>147374.40000000002</v>
      </c>
      <c r="E7" s="8">
        <f>D7*100/C7</f>
        <v>77.892375686169231</v>
      </c>
      <c r="F7" s="8">
        <f>D7*100/G7</f>
        <v>118.69821655958619</v>
      </c>
      <c r="G7" s="8">
        <f>SUM(G8:G22)</f>
        <v>124158.89999999997</v>
      </c>
    </row>
    <row r="8" spans="2:11" ht="15.75" x14ac:dyDescent="0.25">
      <c r="B8" s="5" t="s">
        <v>17</v>
      </c>
      <c r="C8" s="9">
        <v>119719</v>
      </c>
      <c r="D8" s="9">
        <v>87613.6</v>
      </c>
      <c r="E8" s="9">
        <f>D8*100/C8</f>
        <v>73.182702829124864</v>
      </c>
      <c r="F8" s="9">
        <f t="shared" ref="F8:F47" si="0">D8*100/G8</f>
        <v>119.62909812842294</v>
      </c>
      <c r="G8" s="9">
        <v>73237.7</v>
      </c>
    </row>
    <row r="9" spans="2:11" ht="43.5" customHeight="1" x14ac:dyDescent="0.25">
      <c r="B9" s="16" t="s">
        <v>18</v>
      </c>
      <c r="C9" s="9">
        <v>15667</v>
      </c>
      <c r="D9" s="9">
        <v>10605.1</v>
      </c>
      <c r="E9" s="9">
        <f t="shared" ref="E9:E32" si="1">D9*100/C9</f>
        <v>67.690687432182287</v>
      </c>
      <c r="F9" s="9">
        <f t="shared" si="0"/>
        <v>102.53507236848466</v>
      </c>
      <c r="G9" s="11">
        <v>10342.9</v>
      </c>
    </row>
    <row r="10" spans="2:11" ht="32.25" customHeight="1" x14ac:dyDescent="0.25">
      <c r="B10" s="16" t="s">
        <v>19</v>
      </c>
      <c r="C10" s="9">
        <v>30038</v>
      </c>
      <c r="D10" s="9">
        <v>31070.3</v>
      </c>
      <c r="E10" s="9">
        <f t="shared" si="1"/>
        <v>103.43664691390904</v>
      </c>
      <c r="F10" s="9">
        <f>D10*100/G10</f>
        <v>112.0979467548914</v>
      </c>
      <c r="G10" s="11">
        <v>27717.1</v>
      </c>
    </row>
    <row r="11" spans="2:11" ht="31.5" x14ac:dyDescent="0.25">
      <c r="B11" s="16" t="s">
        <v>20</v>
      </c>
      <c r="C11" s="9">
        <v>0</v>
      </c>
      <c r="D11" s="9">
        <v>10.9</v>
      </c>
      <c r="E11" s="9" t="e">
        <f t="shared" si="1"/>
        <v>#DIV/0!</v>
      </c>
      <c r="F11" s="9">
        <f>D11*100/G11</f>
        <v>-21.414538310412574</v>
      </c>
      <c r="G11" s="9">
        <v>-50.9</v>
      </c>
    </row>
    <row r="12" spans="2:11" ht="15.75" x14ac:dyDescent="0.25">
      <c r="B12" s="5" t="s">
        <v>21</v>
      </c>
      <c r="C12" s="9">
        <v>0</v>
      </c>
      <c r="D12" s="9">
        <v>9.8000000000000007</v>
      </c>
      <c r="E12" s="9" t="e">
        <f t="shared" si="1"/>
        <v>#DIV/0!</v>
      </c>
      <c r="F12" s="9" t="e">
        <f>D12*100/G12</f>
        <v>#DIV/0!</v>
      </c>
      <c r="G12" s="11">
        <v>0</v>
      </c>
    </row>
    <row r="13" spans="2:11" ht="30.75" customHeight="1" x14ac:dyDescent="0.25">
      <c r="B13" s="16" t="s">
        <v>22</v>
      </c>
      <c r="C13" s="9">
        <v>1463</v>
      </c>
      <c r="D13" s="9">
        <v>1411.9</v>
      </c>
      <c r="E13" s="9">
        <f t="shared" si="1"/>
        <v>96.507177033492823</v>
      </c>
      <c r="F13" s="9">
        <f t="shared" si="0"/>
        <v>164.07902382335851</v>
      </c>
      <c r="G13" s="11">
        <v>860.5</v>
      </c>
    </row>
    <row r="14" spans="2:11" ht="18" customHeight="1" x14ac:dyDescent="0.25">
      <c r="B14" s="16" t="s">
        <v>44</v>
      </c>
      <c r="C14" s="9">
        <v>3031</v>
      </c>
      <c r="D14" s="9">
        <v>324</v>
      </c>
      <c r="E14" s="9">
        <f t="shared" si="1"/>
        <v>10.68954140547674</v>
      </c>
      <c r="F14" s="9">
        <f t="shared" si="0"/>
        <v>532.01970443349751</v>
      </c>
      <c r="G14" s="11">
        <v>60.9</v>
      </c>
    </row>
    <row r="15" spans="2:11" ht="16.5" customHeight="1" x14ac:dyDescent="0.25">
      <c r="B15" s="16" t="s">
        <v>45</v>
      </c>
      <c r="C15" s="9">
        <v>2562</v>
      </c>
      <c r="D15" s="9">
        <v>466</v>
      </c>
      <c r="E15" s="9">
        <f t="shared" si="1"/>
        <v>18.188914910226387</v>
      </c>
      <c r="F15" s="9">
        <f t="shared" si="0"/>
        <v>48.056099824688047</v>
      </c>
      <c r="G15" s="11">
        <v>969.7</v>
      </c>
    </row>
    <row r="16" spans="2:11" ht="15.75" x14ac:dyDescent="0.25">
      <c r="B16" s="5" t="s">
        <v>23</v>
      </c>
      <c r="C16" s="9">
        <v>859</v>
      </c>
      <c r="D16" s="9">
        <v>844.6</v>
      </c>
      <c r="E16" s="9">
        <f t="shared" si="1"/>
        <v>98.323632130384169</v>
      </c>
      <c r="F16" s="9">
        <f t="shared" si="0"/>
        <v>154.06785844582268</v>
      </c>
      <c r="G16" s="11">
        <v>548.20000000000005</v>
      </c>
    </row>
    <row r="17" spans="2:7" ht="44.25" customHeight="1" x14ac:dyDescent="0.25">
      <c r="B17" s="16" t="s">
        <v>24</v>
      </c>
      <c r="C17" s="9">
        <v>4107</v>
      </c>
      <c r="D17" s="9">
        <v>2941.8</v>
      </c>
      <c r="E17" s="9">
        <f t="shared" si="1"/>
        <v>71.628926223520821</v>
      </c>
      <c r="F17" s="9">
        <f t="shared" si="0"/>
        <v>124.38900634249471</v>
      </c>
      <c r="G17" s="11">
        <v>2365</v>
      </c>
    </row>
    <row r="18" spans="2:7" ht="31.5" x14ac:dyDescent="0.25">
      <c r="B18" s="16" t="s">
        <v>25</v>
      </c>
      <c r="C18" s="9">
        <v>38</v>
      </c>
      <c r="D18" s="9">
        <v>13</v>
      </c>
      <c r="E18" s="9">
        <f t="shared" si="1"/>
        <v>34.210526315789473</v>
      </c>
      <c r="F18" s="9">
        <f t="shared" si="0"/>
        <v>44.067796610169495</v>
      </c>
      <c r="G18" s="11">
        <v>29.5</v>
      </c>
    </row>
    <row r="19" spans="2:7" ht="31.5" x14ac:dyDescent="0.25">
      <c r="B19" s="16" t="s">
        <v>27</v>
      </c>
      <c r="C19" s="9">
        <v>4624</v>
      </c>
      <c r="D19" s="9">
        <v>3398.1</v>
      </c>
      <c r="E19" s="9">
        <f t="shared" si="1"/>
        <v>73.488321799307954</v>
      </c>
      <c r="F19" s="9">
        <f t="shared" si="0"/>
        <v>83.849874154863542</v>
      </c>
      <c r="G19" s="11">
        <v>4052.6</v>
      </c>
    </row>
    <row r="20" spans="2:7" ht="31.5" x14ac:dyDescent="0.25">
      <c r="B20" s="16" t="s">
        <v>26</v>
      </c>
      <c r="C20" s="9">
        <v>1354.6</v>
      </c>
      <c r="D20" s="9">
        <v>1108.2</v>
      </c>
      <c r="E20" s="9">
        <f t="shared" si="1"/>
        <v>81.810128451203312</v>
      </c>
      <c r="F20" s="9">
        <f t="shared" si="0"/>
        <v>557.16440422322773</v>
      </c>
      <c r="G20" s="11">
        <v>198.9</v>
      </c>
    </row>
    <row r="21" spans="2:7" ht="15.75" x14ac:dyDescent="0.25">
      <c r="B21" s="16" t="s">
        <v>28</v>
      </c>
      <c r="C21" s="9">
        <v>5740</v>
      </c>
      <c r="D21" s="9">
        <v>7557.1</v>
      </c>
      <c r="E21" s="9">
        <f t="shared" si="1"/>
        <v>131.6567944250871</v>
      </c>
      <c r="F21" s="9">
        <f t="shared" si="0"/>
        <v>197.47315059186286</v>
      </c>
      <c r="G21" s="11">
        <v>3826.9</v>
      </c>
    </row>
    <row r="22" spans="2:7" ht="15.75" x14ac:dyDescent="0.25">
      <c r="B22" s="16" t="s">
        <v>29</v>
      </c>
      <c r="C22" s="9">
        <v>0</v>
      </c>
      <c r="D22" s="9">
        <v>0</v>
      </c>
      <c r="E22" s="9">
        <v>0</v>
      </c>
      <c r="F22" s="9">
        <f t="shared" si="0"/>
        <v>0</v>
      </c>
      <c r="G22" s="11">
        <v>-0.1</v>
      </c>
    </row>
    <row r="23" spans="2:7" ht="15.75" x14ac:dyDescent="0.25">
      <c r="B23" s="16" t="s">
        <v>43</v>
      </c>
      <c r="C23" s="9">
        <v>0</v>
      </c>
      <c r="D23" s="9">
        <v>0</v>
      </c>
      <c r="E23" s="9">
        <v>0</v>
      </c>
      <c r="F23" s="9">
        <v>0</v>
      </c>
      <c r="G23" s="11">
        <v>0</v>
      </c>
    </row>
    <row r="24" spans="2:7" ht="15.75" x14ac:dyDescent="0.25">
      <c r="B24" s="15" t="s">
        <v>2</v>
      </c>
      <c r="C24" s="10">
        <f>C25+C26+C27+C28+C30+C29</f>
        <v>981460.7</v>
      </c>
      <c r="D24" s="10">
        <f>D25+D26+D27+D28+D30+D29+D31+D32</f>
        <v>386163.10000000003</v>
      </c>
      <c r="E24" s="8">
        <f t="shared" si="1"/>
        <v>39.345752713277264</v>
      </c>
      <c r="F24" s="8">
        <f t="shared" si="0"/>
        <v>67.202616105700912</v>
      </c>
      <c r="G24" s="10">
        <f>SUM(G25:G32)</f>
        <v>574625.10000000009</v>
      </c>
    </row>
    <row r="25" spans="2:7" ht="31.5" x14ac:dyDescent="0.25">
      <c r="B25" s="16" t="s">
        <v>30</v>
      </c>
      <c r="C25" s="11">
        <v>230647.1</v>
      </c>
      <c r="D25" s="12">
        <v>143306.9</v>
      </c>
      <c r="E25" s="9">
        <f t="shared" si="1"/>
        <v>62.132539277536978</v>
      </c>
      <c r="F25" s="9">
        <f t="shared" si="0"/>
        <v>115.67932297355003</v>
      </c>
      <c r="G25" s="12">
        <v>123882.9</v>
      </c>
    </row>
    <row r="26" spans="2:7" ht="47.25" x14ac:dyDescent="0.25">
      <c r="B26" s="16" t="s">
        <v>31</v>
      </c>
      <c r="C26" s="11">
        <v>516880.4</v>
      </c>
      <c r="D26" s="12">
        <v>106741.8</v>
      </c>
      <c r="E26" s="9">
        <f t="shared" si="1"/>
        <v>20.651160307103925</v>
      </c>
      <c r="F26" s="9">
        <f t="shared" si="0"/>
        <v>33.079677167133227</v>
      </c>
      <c r="G26" s="12">
        <v>322680.90000000002</v>
      </c>
    </row>
    <row r="27" spans="2:7" ht="31.5" x14ac:dyDescent="0.25">
      <c r="B27" s="16" t="s">
        <v>32</v>
      </c>
      <c r="C27" s="11">
        <v>228405.7</v>
      </c>
      <c r="D27" s="12">
        <v>135510.20000000001</v>
      </c>
      <c r="E27" s="9">
        <f t="shared" si="1"/>
        <v>59.328729536959898</v>
      </c>
      <c r="F27" s="9">
        <f t="shared" si="0"/>
        <v>106.61028416779433</v>
      </c>
      <c r="G27" s="12">
        <v>127108</v>
      </c>
    </row>
    <row r="28" spans="2:7" ht="15.75" x14ac:dyDescent="0.25">
      <c r="B28" s="16" t="s">
        <v>33</v>
      </c>
      <c r="C28" s="9">
        <v>3923</v>
      </c>
      <c r="D28" s="12">
        <v>0</v>
      </c>
      <c r="E28" s="9">
        <f t="shared" si="1"/>
        <v>0</v>
      </c>
      <c r="F28" s="9" t="e">
        <f t="shared" si="0"/>
        <v>#DIV/0!</v>
      </c>
      <c r="G28" s="12">
        <v>0</v>
      </c>
    </row>
    <row r="29" spans="2:7" ht="32.25" customHeight="1" x14ac:dyDescent="0.25">
      <c r="B29" s="18" t="s">
        <v>35</v>
      </c>
      <c r="C29" s="9">
        <v>0</v>
      </c>
      <c r="D29" s="12">
        <v>0</v>
      </c>
      <c r="E29" s="9" t="e">
        <f t="shared" si="1"/>
        <v>#DIV/0!</v>
      </c>
      <c r="F29" s="9">
        <f t="shared" si="0"/>
        <v>0</v>
      </c>
      <c r="G29" s="12">
        <v>283.5</v>
      </c>
    </row>
    <row r="30" spans="2:7" ht="15.75" x14ac:dyDescent="0.25">
      <c r="B30" s="16" t="s">
        <v>34</v>
      </c>
      <c r="C30" s="9">
        <v>1604.5</v>
      </c>
      <c r="D30" s="9">
        <v>610.5</v>
      </c>
      <c r="E30" s="9">
        <f t="shared" si="1"/>
        <v>38.049236522281085</v>
      </c>
      <c r="F30" s="9">
        <f t="shared" si="0"/>
        <v>76.947315351651127</v>
      </c>
      <c r="G30" s="9">
        <v>793.4</v>
      </c>
    </row>
    <row r="31" spans="2:7" ht="84" customHeight="1" x14ac:dyDescent="0.25">
      <c r="B31" s="18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11">
        <v>0</v>
      </c>
    </row>
    <row r="32" spans="2:7" ht="51" customHeight="1" x14ac:dyDescent="0.25">
      <c r="B32" s="17" t="s">
        <v>42</v>
      </c>
      <c r="C32" s="9">
        <v>0</v>
      </c>
      <c r="D32" s="9">
        <v>-6.3</v>
      </c>
      <c r="E32" s="9" t="e">
        <f t="shared" si="1"/>
        <v>#DIV/0!</v>
      </c>
      <c r="F32" s="9">
        <f t="shared" si="0"/>
        <v>5.0970873786407767</v>
      </c>
      <c r="G32" s="11">
        <v>-123.6</v>
      </c>
    </row>
    <row r="33" spans="2:7" ht="15.75" x14ac:dyDescent="0.25">
      <c r="B33" s="14" t="s">
        <v>3</v>
      </c>
      <c r="C33" s="29">
        <f>C34+C36+C37+C38+C39+C40+C41+C42+C43+C44+C45+C46+C35</f>
        <v>1221717.7000000002</v>
      </c>
      <c r="D33" s="10">
        <f>D34+D36+D37+D38+D39+D40+D41+D42+D43+D44+D45+D46+D35</f>
        <v>437891.10000000003</v>
      </c>
      <c r="E33" s="8">
        <f>D33*100/C33</f>
        <v>35.842248990908452</v>
      </c>
      <c r="F33" s="8">
        <f t="shared" si="0"/>
        <v>69.824290832134636</v>
      </c>
      <c r="G33" s="10">
        <f>G34+G36+G37+G38+G39+G40+G41+G42+G43+G44+G45+G46+G35</f>
        <v>627132.89999999991</v>
      </c>
    </row>
    <row r="34" spans="2:7" ht="15.75" x14ac:dyDescent="0.25">
      <c r="B34" s="19" t="s">
        <v>4</v>
      </c>
      <c r="C34" s="22">
        <v>102278</v>
      </c>
      <c r="D34" s="31">
        <v>63475.6</v>
      </c>
      <c r="E34" s="9">
        <f t="shared" ref="E34:E46" si="2">D34*100/C34</f>
        <v>62.06183147891042</v>
      </c>
      <c r="F34" s="9">
        <f t="shared" si="0"/>
        <v>119.66074919457152</v>
      </c>
      <c r="G34" s="31">
        <v>53046.3</v>
      </c>
    </row>
    <row r="35" spans="2:7" ht="15.75" x14ac:dyDescent="0.25">
      <c r="B35" s="20" t="s">
        <v>46</v>
      </c>
      <c r="C35" s="23">
        <v>1030.0999999999999</v>
      </c>
      <c r="D35" s="31">
        <v>448.3</v>
      </c>
      <c r="E35" s="9">
        <f t="shared" si="2"/>
        <v>43.520046597417732</v>
      </c>
      <c r="F35" s="9">
        <v>0</v>
      </c>
      <c r="G35" s="31">
        <v>916.2</v>
      </c>
    </row>
    <row r="36" spans="2:7" ht="31.5" x14ac:dyDescent="0.25">
      <c r="B36" s="20" t="s">
        <v>5</v>
      </c>
      <c r="C36" s="24">
        <v>3527.3</v>
      </c>
      <c r="D36" s="31">
        <v>1048.4000000000001</v>
      </c>
      <c r="E36" s="9">
        <f t="shared" si="2"/>
        <v>29.72245059960877</v>
      </c>
      <c r="F36" s="9">
        <f t="shared" si="0"/>
        <v>229.45940030641282</v>
      </c>
      <c r="G36" s="31">
        <v>456.9</v>
      </c>
    </row>
    <row r="37" spans="2:7" ht="15.75" x14ac:dyDescent="0.25">
      <c r="B37" s="20" t="s">
        <v>6</v>
      </c>
      <c r="C37" s="24">
        <v>311882.2</v>
      </c>
      <c r="D37" s="31">
        <v>25887.7</v>
      </c>
      <c r="E37" s="9">
        <f t="shared" si="2"/>
        <v>8.3004737044948378</v>
      </c>
      <c r="F37" s="9">
        <f t="shared" si="0"/>
        <v>101.06658338050714</v>
      </c>
      <c r="G37" s="32">
        <v>25614.5</v>
      </c>
    </row>
    <row r="38" spans="2:7" ht="15.75" x14ac:dyDescent="0.25">
      <c r="B38" s="20" t="s">
        <v>7</v>
      </c>
      <c r="C38" s="24">
        <v>250875.9</v>
      </c>
      <c r="D38" s="31">
        <v>59564</v>
      </c>
      <c r="E38" s="9">
        <f t="shared" si="2"/>
        <v>23.742416071053459</v>
      </c>
      <c r="F38" s="9">
        <f t="shared" si="0"/>
        <v>23.895547045311034</v>
      </c>
      <c r="G38" s="31">
        <v>249268.2</v>
      </c>
    </row>
    <row r="39" spans="2:7" ht="15.75" x14ac:dyDescent="0.25">
      <c r="B39" s="20" t="s">
        <v>8</v>
      </c>
      <c r="C39" s="25">
        <v>845</v>
      </c>
      <c r="D39" s="31">
        <v>673.9</v>
      </c>
      <c r="E39" s="9">
        <f t="shared" si="2"/>
        <v>79.751479289940832</v>
      </c>
      <c r="F39" s="9">
        <f t="shared" si="0"/>
        <v>33.215042633939575</v>
      </c>
      <c r="G39" s="32">
        <v>2028.9</v>
      </c>
    </row>
    <row r="40" spans="2:7" ht="15.75" x14ac:dyDescent="0.25">
      <c r="B40" s="20" t="s">
        <v>9</v>
      </c>
      <c r="C40" s="24">
        <v>381442.7</v>
      </c>
      <c r="D40" s="31">
        <v>217458.2</v>
      </c>
      <c r="E40" s="9">
        <f t="shared" si="2"/>
        <v>57.009401412060051</v>
      </c>
      <c r="F40" s="9">
        <f t="shared" si="0"/>
        <v>96.667594261242044</v>
      </c>
      <c r="G40" s="31">
        <v>224954.6</v>
      </c>
    </row>
    <row r="41" spans="2:7" ht="15.75" x14ac:dyDescent="0.25">
      <c r="B41" s="20" t="s">
        <v>10</v>
      </c>
      <c r="C41" s="25">
        <v>86817</v>
      </c>
      <c r="D41" s="32">
        <v>39354</v>
      </c>
      <c r="E41" s="9">
        <f t="shared" si="2"/>
        <v>45.329831714986696</v>
      </c>
      <c r="F41" s="9">
        <f t="shared" si="0"/>
        <v>170.27002470503228</v>
      </c>
      <c r="G41" s="32">
        <v>23112.7</v>
      </c>
    </row>
    <row r="42" spans="2:7" ht="15.75" x14ac:dyDescent="0.25">
      <c r="B42" s="20" t="s">
        <v>11</v>
      </c>
      <c r="C42" s="24">
        <v>306</v>
      </c>
      <c r="D42" s="32">
        <v>125</v>
      </c>
      <c r="E42" s="9">
        <f t="shared" si="2"/>
        <v>40.849673202614376</v>
      </c>
      <c r="F42" s="9">
        <f>D42*100/G42</f>
        <v>226.86025408348456</v>
      </c>
      <c r="G42" s="32">
        <v>55.1</v>
      </c>
    </row>
    <row r="43" spans="2:7" ht="15.75" x14ac:dyDescent="0.25">
      <c r="B43" s="20" t="s">
        <v>12</v>
      </c>
      <c r="C43" s="24">
        <v>27067.5</v>
      </c>
      <c r="D43" s="31">
        <v>21089</v>
      </c>
      <c r="E43" s="9">
        <f t="shared" si="2"/>
        <v>77.912625842800409</v>
      </c>
      <c r="F43" s="9">
        <f t="shared" si="0"/>
        <v>317.68197155941192</v>
      </c>
      <c r="G43" s="31">
        <v>6638.4</v>
      </c>
    </row>
    <row r="44" spans="2:7" ht="15.75" x14ac:dyDescent="0.25">
      <c r="B44" s="20" t="s">
        <v>13</v>
      </c>
      <c r="C44" s="25">
        <v>55646</v>
      </c>
      <c r="D44" s="31">
        <v>8767</v>
      </c>
      <c r="E44" s="9">
        <f t="shared" si="2"/>
        <v>15.754950939869891</v>
      </c>
      <c r="F44" s="9">
        <f t="shared" si="0"/>
        <v>21.361513214801747</v>
      </c>
      <c r="G44" s="31">
        <v>41041.1</v>
      </c>
    </row>
    <row r="45" spans="2:7" ht="15.75" x14ac:dyDescent="0.25">
      <c r="B45" s="21" t="s">
        <v>16</v>
      </c>
      <c r="C45" s="26">
        <v>0</v>
      </c>
      <c r="D45" s="32">
        <v>0</v>
      </c>
      <c r="E45" s="9">
        <v>0</v>
      </c>
      <c r="F45" s="9">
        <v>0</v>
      </c>
      <c r="G45" s="31">
        <v>0</v>
      </c>
    </row>
    <row r="46" spans="2:7" ht="50.25" customHeight="1" x14ac:dyDescent="0.25">
      <c r="B46" s="21" t="s">
        <v>14</v>
      </c>
      <c r="C46" s="27">
        <v>0</v>
      </c>
      <c r="D46" s="31">
        <v>0</v>
      </c>
      <c r="E46" s="9" t="e">
        <f t="shared" si="2"/>
        <v>#DIV/0!</v>
      </c>
      <c r="F46" s="9" t="e">
        <f t="shared" si="0"/>
        <v>#DIV/0!</v>
      </c>
      <c r="G46" s="31">
        <v>0</v>
      </c>
    </row>
    <row r="47" spans="2:7" ht="15.75" x14ac:dyDescent="0.25">
      <c r="B47" s="15" t="s">
        <v>15</v>
      </c>
      <c r="C47" s="28">
        <f>C6-C33</f>
        <v>-51054.40000000014</v>
      </c>
      <c r="D47" s="8">
        <f>D6-D33</f>
        <v>95646.399999999965</v>
      </c>
      <c r="E47" s="8">
        <f>D47*100/C47</f>
        <v>-187.34212917985462</v>
      </c>
      <c r="F47" s="8">
        <f t="shared" si="0"/>
        <v>133.48908809494878</v>
      </c>
      <c r="G47" s="8">
        <f>G6-G33</f>
        <v>71651.100000000093</v>
      </c>
    </row>
    <row r="48" spans="2:7" ht="15.75" x14ac:dyDescent="0.25">
      <c r="B48" s="3"/>
      <c r="C48" s="3"/>
      <c r="D48" s="13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2023-02-06T07:11:35Z</cp:lastPrinted>
  <dcterms:created xsi:type="dcterms:W3CDTF">2017-12-11T07:41:45Z</dcterms:created>
  <dcterms:modified xsi:type="dcterms:W3CDTF">2024-09-04T13:38:56Z</dcterms:modified>
</cp:coreProperties>
</file>