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02\Docrfo\Госдоходы\Анализ исполнения доходов\2025\показатели бюджета округа по доходам и расходам\"/>
    </mc:Choice>
  </mc:AlternateContent>
  <bookViews>
    <workbookView xWindow="0" yWindow="0" windowWidth="28800" windowHeight="11835"/>
  </bookViews>
  <sheets>
    <sheet name="Лист2" sheetId="2" r:id="rId1"/>
    <sheet name="Лист1" sheetId="3" r:id="rId2"/>
  </sheets>
  <calcPr calcId="152511" iterate="1"/>
</workbook>
</file>

<file path=xl/calcChain.xml><?xml version="1.0" encoding="utf-8"?>
<calcChain xmlns="http://schemas.openxmlformats.org/spreadsheetml/2006/main">
  <c r="E35" i="2" l="1"/>
  <c r="G33" i="2"/>
  <c r="D33" i="2"/>
  <c r="C33" i="2"/>
  <c r="C7" i="2" l="1"/>
  <c r="D7" i="2" l="1"/>
  <c r="E14" i="2"/>
  <c r="E15" i="2"/>
  <c r="F14" i="2"/>
  <c r="F15" i="2"/>
  <c r="E31" i="2" l="1"/>
  <c r="G24" i="2" l="1"/>
  <c r="G7" i="2"/>
  <c r="E29" i="2" l="1"/>
  <c r="E30" i="2"/>
  <c r="E32" i="2"/>
  <c r="F31" i="2"/>
  <c r="F32" i="2"/>
  <c r="D24" i="2"/>
  <c r="N10" i="3" l="1"/>
  <c r="M10" i="3"/>
  <c r="O7" i="3"/>
  <c r="O8" i="3"/>
  <c r="G6" i="2" l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G47" i="2" l="1"/>
  <c r="E6" i="2"/>
  <c r="F6" i="2"/>
  <c r="D47" i="2"/>
  <c r="F47" i="2" l="1"/>
  <c r="E47" i="2"/>
</calcChain>
</file>

<file path=xl/sharedStrings.xml><?xml version="1.0" encoding="utf-8"?>
<sst xmlns="http://schemas.openxmlformats.org/spreadsheetml/2006/main" count="53" uniqueCount="53">
  <si>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</si>
  <si>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</si>
  <si>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</si>
  <si>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</si>
  <si>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</si>
  <si>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</si>
  <si>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</si>
  <si>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</si>
  <si>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</si>
  <si>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</si>
  <si>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</si>
  <si>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</si>
  <si>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</si>
  <si>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</si>
  <si>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</si>
  <si>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</si>
  <si>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</si>
  <si>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</si>
  <si>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</si>
  <si>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</si>
  <si>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</si>
  <si>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</si>
  <si>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</si>
  <si>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</si>
  <si>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</si>
  <si>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</si>
  <si>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</si>
  <si>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</si>
  <si>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</si>
  <si>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</si>
  <si>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</si>
  <si>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</si>
  <si>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</si>
  <si>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</si>
  <si>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</si>
  <si>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</si>
  <si>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</si>
  <si>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</si>
  <si>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</si>
  <si>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</si>
  <si>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</si>
  <si>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</si>
  <si>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Прочие неналоговые доходы</t>
  </si>
  <si>
    <t>Налог на имущество физических лиц</t>
  </si>
  <si>
    <t>Земельный налог</t>
  </si>
  <si>
    <t>Национальная оборона</t>
  </si>
  <si>
    <t>В процентах к аналогичному периоду 2024 года</t>
  </si>
  <si>
    <t>В процентах от плана на 2025 год</t>
  </si>
  <si>
    <t>Основные показатели исполнения бюджета Бабушкинского муниципального округа на 01.04.2025 года</t>
  </si>
  <si>
    <t>План на 2025 год (тыс. руб.)</t>
  </si>
  <si>
    <t>Возврат остатков субсидий, субвенций и иных межбюджетных трансфертов, имеющих целевое назначение, прошлых лет</t>
  </si>
  <si>
    <t>Факт на 01.04.2025 года (тыс. руб.)</t>
  </si>
  <si>
    <t>Факт на 01.04.2024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</si>
</sst>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7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29256672"/>
        <c:axId val="329257848"/>
      </c:barChart>
      <c:catAx>
        <c:axId val="32925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9257848"/>
        <c:crosses val="autoZero"/>
        <c:auto val="1"/>
        <c:lblAlgn val="ctr"/>
        <c:lblOffset val="100"/>
        <c:noMultiLvlLbl val="0"/>
      </c:catAx>
      <c:valAx>
        <c:axId val="3292578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2925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1" zoomScale="84" zoomScaleNormal="84" workbookViewId="0">
      <pane xSplit="1" topLeftCell="C1" activePane="topRight" state="frozen"/>
      <selection activeCell="B1" sqref="B1"/>
      <selection pane="topRight" activeCell="J18" sqref="J18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9" t="s">
        <v>48</v>
      </c>
      <c r="C2" s="29"/>
      <c r="D2" s="29"/>
      <c r="E2" s="29"/>
      <c r="F2" s="29"/>
      <c r="G2" s="29"/>
      <c r="H2" s="1"/>
      <c r="I2" s="1"/>
      <c r="J2" s="1"/>
      <c r="K2" s="1"/>
    </row>
    <row r="3" spans="2:11" ht="15" x14ac:dyDescent="0.25">
      <c r="B3" s="29"/>
      <c r="C3" s="29"/>
      <c r="D3" s="29"/>
      <c r="E3" s="29"/>
      <c r="F3" s="29"/>
      <c r="G3" s="29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49</v>
      </c>
      <c r="D5" s="6" t="s">
        <v>51</v>
      </c>
      <c r="E5" s="6" t="s">
        <v>47</v>
      </c>
      <c r="F5" s="6" t="s">
        <v>46</v>
      </c>
      <c r="G5" s="6" t="s">
        <v>52</v>
      </c>
    </row>
    <row r="6" spans="2:11" ht="15.75" x14ac:dyDescent="0.25">
      <c r="B6" s="13" t="s">
        <v>0</v>
      </c>
      <c r="C6" s="10">
        <f>C7+C24+C31</f>
        <v>969275.5</v>
      </c>
      <c r="D6" s="10">
        <f>D7+D24</f>
        <v>159197.1</v>
      </c>
      <c r="E6" s="8">
        <f>D6*100/C6</f>
        <v>16.424339622738838</v>
      </c>
      <c r="F6" s="8">
        <f>D6*100/G6</f>
        <v>109.11137719297643</v>
      </c>
      <c r="G6" s="10">
        <f>G7+G24</f>
        <v>145903.30000000002</v>
      </c>
    </row>
    <row r="7" spans="2:11" ht="31.5" x14ac:dyDescent="0.25">
      <c r="B7" s="14" t="s">
        <v>1</v>
      </c>
      <c r="C7" s="8">
        <f>C8+C9+C10+C11+C12+C16+C17+C18+C19+C20+C21+C22+C13+C23+C14+C15</f>
        <v>228959</v>
      </c>
      <c r="D7" s="8">
        <f>D8+D9+D10+D11+D12+D16+D17+D18+D19+D20+D21+D22+D13+D23+D14+D15</f>
        <v>40973.9</v>
      </c>
      <c r="E7" s="8">
        <f>D7*100/C7</f>
        <v>17.895736791303246</v>
      </c>
      <c r="F7" s="8">
        <f>D7*100/G7</f>
        <v>96.060871053427419</v>
      </c>
      <c r="G7" s="8">
        <f>SUM(G8:G22)</f>
        <v>42654.100000000013</v>
      </c>
    </row>
    <row r="8" spans="2:11" ht="15.75" x14ac:dyDescent="0.25">
      <c r="B8" s="5" t="s">
        <v>17</v>
      </c>
      <c r="C8" s="9">
        <v>148711</v>
      </c>
      <c r="D8" s="9">
        <v>28472.2</v>
      </c>
      <c r="E8" s="9">
        <f>D8*100/C8</f>
        <v>19.145994580091585</v>
      </c>
      <c r="F8" s="9">
        <f t="shared" ref="F8:F47" si="0">D8*100/G8</f>
        <v>99.876523288689953</v>
      </c>
      <c r="G8" s="9">
        <v>28507.4</v>
      </c>
    </row>
    <row r="9" spans="2:11" ht="43.5" customHeight="1" x14ac:dyDescent="0.25">
      <c r="B9" s="15" t="s">
        <v>18</v>
      </c>
      <c r="C9" s="9">
        <v>16172</v>
      </c>
      <c r="D9" s="9">
        <v>3787.2</v>
      </c>
      <c r="E9" s="9">
        <f t="shared" ref="E9:E32" si="1">D9*100/C9</f>
        <v>23.41825377195152</v>
      </c>
      <c r="F9" s="9">
        <f t="shared" si="0"/>
        <v>99.206286836935163</v>
      </c>
      <c r="G9" s="9">
        <v>3817.5</v>
      </c>
    </row>
    <row r="10" spans="2:11" ht="32.25" customHeight="1" x14ac:dyDescent="0.25">
      <c r="B10" s="15" t="s">
        <v>19</v>
      </c>
      <c r="C10" s="9">
        <v>39928</v>
      </c>
      <c r="D10" s="9">
        <v>2002.5</v>
      </c>
      <c r="E10" s="9">
        <f t="shared" si="1"/>
        <v>5.0152774994990983</v>
      </c>
      <c r="F10" s="9">
        <f>D10*100/G10</f>
        <v>92.777057079318013</v>
      </c>
      <c r="G10" s="9">
        <v>2158.4</v>
      </c>
    </row>
    <row r="11" spans="2:11" ht="31.5" x14ac:dyDescent="0.25">
      <c r="B11" s="15" t="s">
        <v>20</v>
      </c>
      <c r="C11" s="9">
        <v>0</v>
      </c>
      <c r="D11" s="9">
        <v>0</v>
      </c>
      <c r="E11" s="9" t="e">
        <f t="shared" si="1"/>
        <v>#DIV/0!</v>
      </c>
      <c r="F11" s="9">
        <f>D11*100/G11</f>
        <v>0</v>
      </c>
      <c r="G11" s="9">
        <v>1</v>
      </c>
    </row>
    <row r="12" spans="2:11" ht="15.75" x14ac:dyDescent="0.25">
      <c r="B12" s="5" t="s">
        <v>21</v>
      </c>
      <c r="C12" s="9">
        <v>5</v>
      </c>
      <c r="D12" s="9">
        <v>2.9</v>
      </c>
      <c r="E12" s="9">
        <f t="shared" si="1"/>
        <v>58</v>
      </c>
      <c r="F12" s="9">
        <f>D12*100/G12</f>
        <v>29.591836734693874</v>
      </c>
      <c r="G12" s="9">
        <v>9.8000000000000007</v>
      </c>
    </row>
    <row r="13" spans="2:11" ht="30.75" customHeight="1" x14ac:dyDescent="0.25">
      <c r="B13" s="15" t="s">
        <v>22</v>
      </c>
      <c r="C13" s="9">
        <v>1498</v>
      </c>
      <c r="D13" s="9">
        <v>764.3</v>
      </c>
      <c r="E13" s="9">
        <f t="shared" si="1"/>
        <v>51.021361815754339</v>
      </c>
      <c r="F13" s="9">
        <f t="shared" si="0"/>
        <v>96.283698664651055</v>
      </c>
      <c r="G13" s="9">
        <v>793.8</v>
      </c>
    </row>
    <row r="14" spans="2:11" ht="18" customHeight="1" x14ac:dyDescent="0.25">
      <c r="B14" s="15" t="s">
        <v>43</v>
      </c>
      <c r="C14" s="9">
        <v>3167</v>
      </c>
      <c r="D14" s="9">
        <v>222.1</v>
      </c>
      <c r="E14" s="9">
        <f t="shared" si="1"/>
        <v>7.0129460056836121</v>
      </c>
      <c r="F14" s="9">
        <f t="shared" si="0"/>
        <v>85.521755872160185</v>
      </c>
      <c r="G14" s="9">
        <v>259.7</v>
      </c>
    </row>
    <row r="15" spans="2:11" ht="16.5" customHeight="1" x14ac:dyDescent="0.25">
      <c r="B15" s="15" t="s">
        <v>44</v>
      </c>
      <c r="C15" s="9">
        <v>1873</v>
      </c>
      <c r="D15" s="9">
        <v>249.4</v>
      </c>
      <c r="E15" s="9">
        <f t="shared" si="1"/>
        <v>13.315536572343833</v>
      </c>
      <c r="F15" s="9">
        <f t="shared" si="0"/>
        <v>136.73245614035088</v>
      </c>
      <c r="G15" s="9">
        <v>182.4</v>
      </c>
    </row>
    <row r="16" spans="2:11" ht="15.75" x14ac:dyDescent="0.25">
      <c r="B16" s="5" t="s">
        <v>23</v>
      </c>
      <c r="C16" s="9">
        <v>1093</v>
      </c>
      <c r="D16" s="9">
        <v>771.4</v>
      </c>
      <c r="E16" s="9">
        <f t="shared" si="1"/>
        <v>70.576395242451966</v>
      </c>
      <c r="F16" s="9">
        <f t="shared" si="0"/>
        <v>263.72649572649573</v>
      </c>
      <c r="G16" s="9">
        <v>292.5</v>
      </c>
    </row>
    <row r="17" spans="2:7" ht="44.25" customHeight="1" x14ac:dyDescent="0.25">
      <c r="B17" s="15" t="s">
        <v>24</v>
      </c>
      <c r="C17" s="9">
        <v>4341</v>
      </c>
      <c r="D17" s="9">
        <v>1308.5</v>
      </c>
      <c r="E17" s="9">
        <f t="shared" si="1"/>
        <v>30.142824234047456</v>
      </c>
      <c r="F17" s="9">
        <f t="shared" si="0"/>
        <v>115.70430630471306</v>
      </c>
      <c r="G17" s="9">
        <v>1130.9000000000001</v>
      </c>
    </row>
    <row r="18" spans="2:7" ht="31.5" x14ac:dyDescent="0.25">
      <c r="B18" s="15" t="s">
        <v>25</v>
      </c>
      <c r="C18" s="9">
        <v>36</v>
      </c>
      <c r="D18" s="9">
        <v>24.7</v>
      </c>
      <c r="E18" s="9">
        <f t="shared" si="1"/>
        <v>68.611111111111114</v>
      </c>
      <c r="F18" s="9">
        <f t="shared" si="0"/>
        <v>192.96875</v>
      </c>
      <c r="G18" s="9">
        <v>12.8</v>
      </c>
    </row>
    <row r="19" spans="2:7" ht="31.5" x14ac:dyDescent="0.25">
      <c r="B19" s="15" t="s">
        <v>27</v>
      </c>
      <c r="C19" s="9">
        <v>5008</v>
      </c>
      <c r="D19" s="9">
        <v>1379.6</v>
      </c>
      <c r="E19" s="9">
        <f t="shared" si="1"/>
        <v>27.547923322683705</v>
      </c>
      <c r="F19" s="9">
        <f t="shared" si="0"/>
        <v>106.73062045489712</v>
      </c>
      <c r="G19" s="9">
        <v>1292.5999999999999</v>
      </c>
    </row>
    <row r="20" spans="2:7" ht="31.5" x14ac:dyDescent="0.25">
      <c r="B20" s="15" t="s">
        <v>26</v>
      </c>
      <c r="C20" s="9">
        <v>255</v>
      </c>
      <c r="D20" s="9">
        <v>310.2</v>
      </c>
      <c r="E20" s="9">
        <f t="shared" si="1"/>
        <v>121.64705882352941</v>
      </c>
      <c r="F20" s="9">
        <f t="shared" si="0"/>
        <v>42.680242157402311</v>
      </c>
      <c r="G20" s="9">
        <v>726.8</v>
      </c>
    </row>
    <row r="21" spans="2:7" ht="15.75" x14ac:dyDescent="0.25">
      <c r="B21" s="15" t="s">
        <v>28</v>
      </c>
      <c r="C21" s="9">
        <v>6872</v>
      </c>
      <c r="D21" s="9">
        <v>1678.9</v>
      </c>
      <c r="E21" s="9">
        <f t="shared" si="1"/>
        <v>24.431024447031433</v>
      </c>
      <c r="F21" s="9">
        <f t="shared" si="0"/>
        <v>48.404209312382875</v>
      </c>
      <c r="G21" s="9">
        <v>3468.5</v>
      </c>
    </row>
    <row r="22" spans="2:7" ht="15.75" x14ac:dyDescent="0.25">
      <c r="B22" s="15" t="s">
        <v>29</v>
      </c>
      <c r="C22" s="9">
        <v>0</v>
      </c>
      <c r="D22" s="9">
        <v>0</v>
      </c>
      <c r="E22" s="9">
        <v>0</v>
      </c>
      <c r="F22" s="9" t="e">
        <f t="shared" si="0"/>
        <v>#DIV/0!</v>
      </c>
      <c r="G22" s="9">
        <v>0</v>
      </c>
    </row>
    <row r="23" spans="2:7" ht="15.75" x14ac:dyDescent="0.25">
      <c r="B23" s="15" t="s">
        <v>42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</row>
    <row r="24" spans="2:7" ht="15.75" x14ac:dyDescent="0.25">
      <c r="B24" s="14" t="s">
        <v>2</v>
      </c>
      <c r="C24" s="10">
        <f>C25+C26+C27+C28+C30+C29</f>
        <v>740316.5</v>
      </c>
      <c r="D24" s="10">
        <f>D25+D26+D27+D28+D30+D29+D31+D32</f>
        <v>118223.2</v>
      </c>
      <c r="E24" s="8">
        <f t="shared" si="1"/>
        <v>15.969278004745268</v>
      </c>
      <c r="F24" s="8">
        <f t="shared" si="0"/>
        <v>114.50277580843242</v>
      </c>
      <c r="G24" s="10">
        <f>SUM(G25:G32)</f>
        <v>103249.2</v>
      </c>
    </row>
    <row r="25" spans="2:7" ht="31.5" x14ac:dyDescent="0.25">
      <c r="B25" s="15" t="s">
        <v>30</v>
      </c>
      <c r="C25" s="23">
        <v>192711.7</v>
      </c>
      <c r="D25" s="11">
        <v>45531</v>
      </c>
      <c r="E25" s="9">
        <f t="shared" si="1"/>
        <v>23.626484536226911</v>
      </c>
      <c r="F25" s="9">
        <f t="shared" si="0"/>
        <v>100.92186429820615</v>
      </c>
      <c r="G25" s="11">
        <v>45115.1</v>
      </c>
    </row>
    <row r="26" spans="2:7" ht="47.25" x14ac:dyDescent="0.25">
      <c r="B26" s="15" t="s">
        <v>31</v>
      </c>
      <c r="C26" s="23">
        <v>298386.90000000002</v>
      </c>
      <c r="D26" s="11">
        <v>10301.299999999999</v>
      </c>
      <c r="E26" s="9">
        <f t="shared" si="1"/>
        <v>3.4523298442391397</v>
      </c>
      <c r="F26" s="9">
        <f t="shared" si="0"/>
        <v>61.836244672549363</v>
      </c>
      <c r="G26" s="11">
        <v>16659</v>
      </c>
    </row>
    <row r="27" spans="2:7" ht="31.5" x14ac:dyDescent="0.25">
      <c r="B27" s="15" t="s">
        <v>32</v>
      </c>
      <c r="C27" s="23">
        <v>232189.2</v>
      </c>
      <c r="D27" s="11">
        <v>46963.199999999997</v>
      </c>
      <c r="E27" s="9">
        <f t="shared" si="1"/>
        <v>20.226263753869688</v>
      </c>
      <c r="F27" s="9">
        <f t="shared" si="0"/>
        <v>113.21535246002415</v>
      </c>
      <c r="G27" s="11">
        <v>41481.300000000003</v>
      </c>
    </row>
    <row r="28" spans="2:7" ht="15.75" x14ac:dyDescent="0.25">
      <c r="B28" s="15" t="s">
        <v>33</v>
      </c>
      <c r="C28" s="23">
        <v>15933.5</v>
      </c>
      <c r="D28" s="11">
        <v>15367.8</v>
      </c>
      <c r="E28" s="9">
        <f t="shared" si="1"/>
        <v>96.449618727837574</v>
      </c>
      <c r="F28" s="9" t="e">
        <f t="shared" si="0"/>
        <v>#DIV/0!</v>
      </c>
      <c r="G28" s="11">
        <v>0</v>
      </c>
    </row>
    <row r="29" spans="2:7" ht="32.25" customHeight="1" x14ac:dyDescent="0.25">
      <c r="B29" s="17" t="s">
        <v>35</v>
      </c>
      <c r="C29" s="9">
        <v>0</v>
      </c>
      <c r="D29" s="11">
        <v>0</v>
      </c>
      <c r="E29" s="9" t="e">
        <f t="shared" si="1"/>
        <v>#DIV/0!</v>
      </c>
      <c r="F29" s="9" t="e">
        <f t="shared" si="0"/>
        <v>#DIV/0!</v>
      </c>
      <c r="G29" s="11">
        <v>0</v>
      </c>
    </row>
    <row r="30" spans="2:7" ht="15.75" x14ac:dyDescent="0.25">
      <c r="B30" s="15" t="s">
        <v>34</v>
      </c>
      <c r="C30" s="9">
        <v>1095.2</v>
      </c>
      <c r="D30" s="9">
        <v>59.9</v>
      </c>
      <c r="E30" s="9">
        <f t="shared" si="1"/>
        <v>5.4693206720233745</v>
      </c>
      <c r="F30" s="9" t="e">
        <f t="shared" si="0"/>
        <v>#DIV/0!</v>
      </c>
      <c r="G30" s="9">
        <v>0</v>
      </c>
    </row>
    <row r="31" spans="2:7" ht="84" customHeight="1" x14ac:dyDescent="0.25">
      <c r="B31" s="17" t="s">
        <v>36</v>
      </c>
      <c r="C31" s="9">
        <v>0</v>
      </c>
      <c r="D31" s="9">
        <v>0</v>
      </c>
      <c r="E31" s="9" t="e">
        <f t="shared" si="1"/>
        <v>#DIV/0!</v>
      </c>
      <c r="F31" s="9" t="e">
        <f t="shared" si="0"/>
        <v>#DIV/0!</v>
      </c>
      <c r="G31" s="9">
        <v>0</v>
      </c>
    </row>
    <row r="32" spans="2:7" ht="51" customHeight="1" x14ac:dyDescent="0.25">
      <c r="B32" s="16" t="s">
        <v>50</v>
      </c>
      <c r="C32" s="9">
        <v>0</v>
      </c>
      <c r="D32" s="9">
        <v>0</v>
      </c>
      <c r="E32" s="9" t="e">
        <f t="shared" si="1"/>
        <v>#DIV/0!</v>
      </c>
      <c r="F32" s="9">
        <f t="shared" si="0"/>
        <v>0</v>
      </c>
      <c r="G32" s="9">
        <v>-6.2</v>
      </c>
    </row>
    <row r="33" spans="2:7" ht="15.75" x14ac:dyDescent="0.25">
      <c r="B33" s="13" t="s">
        <v>3</v>
      </c>
      <c r="C33" s="8">
        <f>C34+C36+C37+C38+C39+C40+C41+C42+C43+C44+C45+C46+C35</f>
        <v>1042901.6</v>
      </c>
      <c r="D33" s="8">
        <f>D34+D36+D37+D38+D39+D40+D41+D42+D43+D44+D45+D46+D35</f>
        <v>133279.19999999998</v>
      </c>
      <c r="E33" s="8">
        <f>D33*100/C33</f>
        <v>12.77965246193888</v>
      </c>
      <c r="F33" s="8">
        <f t="shared" si="0"/>
        <v>103.49330838131549</v>
      </c>
      <c r="G33" s="8">
        <f>G34+G36+G37+G38+G39+G40+G41+G42+G43+G44+G45+G46+G35</f>
        <v>128780.49999999999</v>
      </c>
    </row>
    <row r="34" spans="2:7" ht="15.75" x14ac:dyDescent="0.25">
      <c r="B34" s="18" t="s">
        <v>4</v>
      </c>
      <c r="C34" s="21">
        <v>119511.6</v>
      </c>
      <c r="D34" s="27">
        <v>19909.5</v>
      </c>
      <c r="E34" s="9">
        <f t="shared" ref="E34:E46" si="2">D34*100/C34</f>
        <v>16.659052343036155</v>
      </c>
      <c r="F34" s="9">
        <f t="shared" si="0"/>
        <v>105.92976855546688</v>
      </c>
      <c r="G34" s="27">
        <v>18795</v>
      </c>
    </row>
    <row r="35" spans="2:7" ht="15.75" x14ac:dyDescent="0.25">
      <c r="B35" s="19" t="s">
        <v>45</v>
      </c>
      <c r="C35" s="22">
        <v>943.2</v>
      </c>
      <c r="D35" s="27">
        <v>213.3</v>
      </c>
      <c r="E35" s="9">
        <f t="shared" si="2"/>
        <v>22.614503816793892</v>
      </c>
      <c r="F35" s="9">
        <v>0</v>
      </c>
      <c r="G35" s="27">
        <v>101.4</v>
      </c>
    </row>
    <row r="36" spans="2:7" ht="31.5" x14ac:dyDescent="0.25">
      <c r="B36" s="19" t="s">
        <v>5</v>
      </c>
      <c r="C36" s="23">
        <v>3306.4</v>
      </c>
      <c r="D36" s="27">
        <v>238.5</v>
      </c>
      <c r="E36" s="9">
        <f t="shared" si="2"/>
        <v>7.2132833293007499</v>
      </c>
      <c r="F36" s="9">
        <f t="shared" si="0"/>
        <v>62.928759894459105</v>
      </c>
      <c r="G36" s="27">
        <v>379</v>
      </c>
    </row>
    <row r="37" spans="2:7" ht="15.75" x14ac:dyDescent="0.25">
      <c r="B37" s="19" t="s">
        <v>6</v>
      </c>
      <c r="C37" s="23">
        <v>217792.1</v>
      </c>
      <c r="D37" s="27">
        <v>9242.7000000000007</v>
      </c>
      <c r="E37" s="9">
        <f t="shared" si="2"/>
        <v>4.2438178427959512</v>
      </c>
      <c r="F37" s="9">
        <f t="shared" si="0"/>
        <v>100.09963719066444</v>
      </c>
      <c r="G37" s="27">
        <v>9233.5</v>
      </c>
    </row>
    <row r="38" spans="2:7" ht="15.75" x14ac:dyDescent="0.25">
      <c r="B38" s="19" t="s">
        <v>7</v>
      </c>
      <c r="C38" s="23">
        <v>169522.3</v>
      </c>
      <c r="D38" s="27">
        <v>4392.2</v>
      </c>
      <c r="E38" s="9">
        <f t="shared" si="2"/>
        <v>2.5909275652819721</v>
      </c>
      <c r="F38" s="9">
        <f t="shared" si="0"/>
        <v>30.968060353944864</v>
      </c>
      <c r="G38" s="27">
        <v>14183</v>
      </c>
    </row>
    <row r="39" spans="2:7" ht="15.75" x14ac:dyDescent="0.25">
      <c r="B39" s="19" t="s">
        <v>8</v>
      </c>
      <c r="C39" s="9">
        <v>595</v>
      </c>
      <c r="D39" s="27">
        <v>35.700000000000003</v>
      </c>
      <c r="E39" s="9">
        <f t="shared" si="2"/>
        <v>6.0000000000000009</v>
      </c>
      <c r="F39" s="9" t="e">
        <f t="shared" si="0"/>
        <v>#DIV/0!</v>
      </c>
      <c r="G39" s="27">
        <v>0</v>
      </c>
    </row>
    <row r="40" spans="2:7" ht="15.75" x14ac:dyDescent="0.25">
      <c r="B40" s="19" t="s">
        <v>9</v>
      </c>
      <c r="C40" s="23">
        <v>404925.8</v>
      </c>
      <c r="D40" s="27">
        <v>77975.3</v>
      </c>
      <c r="E40" s="9">
        <f t="shared" si="2"/>
        <v>19.256688509351591</v>
      </c>
      <c r="F40" s="9">
        <f t="shared" si="0"/>
        <v>115.45191533213304</v>
      </c>
      <c r="G40" s="27">
        <v>67539.199999999997</v>
      </c>
    </row>
    <row r="41" spans="2:7" ht="15.75" x14ac:dyDescent="0.25">
      <c r="B41" s="19" t="s">
        <v>10</v>
      </c>
      <c r="C41" s="9">
        <v>62451.6</v>
      </c>
      <c r="D41" s="28">
        <v>8959.2999999999993</v>
      </c>
      <c r="E41" s="9">
        <f t="shared" si="2"/>
        <v>14.345989534295358</v>
      </c>
      <c r="F41" s="9">
        <f t="shared" si="0"/>
        <v>96.987312721919096</v>
      </c>
      <c r="G41" s="27">
        <v>9237.6</v>
      </c>
    </row>
    <row r="42" spans="2:7" ht="15.75" x14ac:dyDescent="0.25">
      <c r="B42" s="19" t="s">
        <v>11</v>
      </c>
      <c r="C42" s="23">
        <v>306</v>
      </c>
      <c r="D42" s="28">
        <v>12</v>
      </c>
      <c r="E42" s="9">
        <f t="shared" si="2"/>
        <v>3.9215686274509802</v>
      </c>
      <c r="F42" s="9">
        <f>D42*100/G42</f>
        <v>100</v>
      </c>
      <c r="G42" s="27">
        <v>12</v>
      </c>
    </row>
    <row r="43" spans="2:7" ht="15.75" x14ac:dyDescent="0.25">
      <c r="B43" s="19" t="s">
        <v>12</v>
      </c>
      <c r="C43" s="23">
        <v>30308.3</v>
      </c>
      <c r="D43" s="27">
        <v>9772.1</v>
      </c>
      <c r="E43" s="9">
        <f t="shared" si="2"/>
        <v>32.242323060019864</v>
      </c>
      <c r="F43" s="9">
        <f t="shared" si="0"/>
        <v>133.89373013263182</v>
      </c>
      <c r="G43" s="27">
        <v>7298.4</v>
      </c>
    </row>
    <row r="44" spans="2:7" ht="15.75" x14ac:dyDescent="0.25">
      <c r="B44" s="19" t="s">
        <v>13</v>
      </c>
      <c r="C44" s="9">
        <v>33239.300000000003</v>
      </c>
      <c r="D44" s="27">
        <v>2528.6</v>
      </c>
      <c r="E44" s="9">
        <f t="shared" si="2"/>
        <v>7.6072600806876194</v>
      </c>
      <c r="F44" s="9">
        <f t="shared" si="0"/>
        <v>126.34156090736484</v>
      </c>
      <c r="G44" s="27">
        <v>2001.4</v>
      </c>
    </row>
    <row r="45" spans="2:7" ht="15.75" x14ac:dyDescent="0.25">
      <c r="B45" s="20" t="s">
        <v>16</v>
      </c>
      <c r="C45" s="24">
        <v>0</v>
      </c>
      <c r="D45" s="28">
        <v>0</v>
      </c>
      <c r="E45" s="9">
        <v>0</v>
      </c>
      <c r="F45" s="9">
        <v>0</v>
      </c>
      <c r="G45" s="27">
        <v>0</v>
      </c>
    </row>
    <row r="46" spans="2:7" ht="50.25" customHeight="1" x14ac:dyDescent="0.25">
      <c r="B46" s="20" t="s">
        <v>14</v>
      </c>
      <c r="C46" s="25">
        <v>0</v>
      </c>
      <c r="D46" s="27">
        <v>0</v>
      </c>
      <c r="E46" s="9" t="e">
        <f t="shared" si="2"/>
        <v>#DIV/0!</v>
      </c>
      <c r="F46" s="9" t="e">
        <f t="shared" si="0"/>
        <v>#DIV/0!</v>
      </c>
      <c r="G46" s="27">
        <v>0</v>
      </c>
    </row>
    <row r="47" spans="2:7" ht="15.75" x14ac:dyDescent="0.25">
      <c r="B47" s="14" t="s">
        <v>15</v>
      </c>
      <c r="C47" s="26">
        <f>C6-C33</f>
        <v>-73626.099999999977</v>
      </c>
      <c r="D47" s="8">
        <f>D6-D33</f>
        <v>25917.900000000023</v>
      </c>
      <c r="E47" s="8">
        <f>D47*100/C47</f>
        <v>-35.202054706143649</v>
      </c>
      <c r="F47" s="8">
        <f t="shared" si="0"/>
        <v>151.36484687083873</v>
      </c>
      <c r="G47" s="8">
        <f>G6-G33</f>
        <v>17122.800000000032</v>
      </c>
    </row>
    <row r="48" spans="2:7" ht="15.75" x14ac:dyDescent="0.25">
      <c r="B48" s="3"/>
      <c r="C48" s="3"/>
      <c r="D48" s="12"/>
      <c r="E48" s="3"/>
      <c r="F48" s="3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3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Comp</cp:lastModifiedBy>
  <cp:lastPrinted>2023-02-06T07:11:35Z</cp:lastPrinted>
  <dcterms:created xsi:type="dcterms:W3CDTF">2017-12-11T07:41:45Z</dcterms:created>
  <dcterms:modified xsi:type="dcterms:W3CDTF">2025-04-03T06:28:14Z</dcterms:modified>
</cp:coreProperties>
</file>