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Госдоходы\Анализ исполнения доходов\2023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G7" i="2" l="1"/>
  <c r="G33" i="2" l="1"/>
  <c r="E35" i="2" l="1"/>
  <c r="D33" i="2"/>
  <c r="C33" i="2"/>
  <c r="C7" i="2" l="1"/>
  <c r="D7" i="2" l="1"/>
  <c r="E14" i="2"/>
  <c r="E15" i="2"/>
  <c r="F14" i="2"/>
  <c r="F15" i="2"/>
  <c r="E31" i="2" l="1"/>
  <c r="G24" i="2" l="1"/>
  <c r="E29" i="2" l="1"/>
  <c r="E30" i="2"/>
  <c r="E32" i="2"/>
  <c r="F31" i="2"/>
  <c r="F32" i="2"/>
  <c r="D24" i="2"/>
  <c r="N10" i="3" l="1"/>
  <c r="M10" i="3"/>
  <c r="O7" i="3"/>
  <c r="O8" i="3"/>
  <c r="G6" i="2" l="1"/>
  <c r="G47" i="2" s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E6" i="2" l="1"/>
  <c r="F6" i="2"/>
  <c r="D47" i="2"/>
  <c r="F47" i="2" l="1"/>
  <c r="E47" i="2"/>
</calcChain>
</file>

<file path=xl/sharedStrings.xml><?xml version="1.0" encoding="utf-8"?>
<sst xmlns="http://schemas.openxmlformats.org/spreadsheetml/2006/main" count="55" uniqueCount="54">
  <si>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</si>
  <si>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</si>
  <si>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</si>
  <si>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</si>
  <si>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</si>
  <si>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</si>
  <si>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</si>
  <si>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</si>
  <si>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</si>
  <si>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</si>
  <si>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</si>
  <si>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</si>
  <si>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</si>
  <si>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</si>
  <si>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</si>
  <si>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</si>
  <si>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</si>
  <si>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</si>
  <si>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</si>
  <si>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</si>
  <si>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</si>
  <si>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</si>
  <si>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</si>
  <si>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</si>
  <si>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</si>
  <si>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</si>
  <si>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</si>
  <si>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</si>
  <si>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</si>
  <si>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</si>
  <si>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</si>
  <si>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</si>
  <si>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</si>
  <si>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</si>
  <si>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</si>
  <si>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</si>
  <si>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</si>
  <si>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</si>
  <si>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</si>
  <si>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</si>
  <si>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</si>
  <si>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</si>
  <si>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</si>
  <si>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</si>
  <si>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План на 2023 год (тыс.руб.)</t>
  </si>
  <si>
    <t>В процентах от плана на 2023 год</t>
  </si>
  <si>
    <t>В процентах к аналогичному периоду 2022 года</t>
  </si>
  <si>
    <t>Налог на имущество физических лиц</t>
  </si>
  <si>
    <t>Земельный налог</t>
  </si>
  <si>
    <t>Национальная оборона</t>
  </si>
  <si>
    <t xml:space="preserve"> </t>
  </si>
  <si>
    <t>Основные показатели исполнения бюджета Бабушкинского муниципального округа на 01.12.2023 года</t>
  </si>
  <si>
    <t>Факт на 01.12.2022 года (тыс. руб.)</t>
  </si>
  <si>
    <t>Факт на 01.12.2023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</si>
</sst>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4788576"/>
        <c:axId val="404790144"/>
      </c:barChart>
      <c:catAx>
        <c:axId val="40478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404790144"/>
        <c:crosses val="autoZero"/>
        <c:auto val="1"/>
        <c:lblAlgn val="ctr"/>
        <c:lblOffset val="100"/>
        <c:noMultiLvlLbl val="0"/>
      </c:catAx>
      <c:valAx>
        <c:axId val="4047901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478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1" zoomScale="84" zoomScaleNormal="84" workbookViewId="0">
      <pane xSplit="1" topLeftCell="C1" activePane="topRight" state="frozen"/>
      <selection activeCell="B1" sqref="B1"/>
      <selection pane="topRight" activeCell="L13" sqref="L13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8" t="s">
        <v>51</v>
      </c>
      <c r="C2" s="28"/>
      <c r="D2" s="28"/>
      <c r="E2" s="28"/>
      <c r="F2" s="28"/>
      <c r="G2" s="28"/>
      <c r="H2" s="1"/>
      <c r="I2" s="1"/>
      <c r="J2" s="1"/>
      <c r="K2" s="1"/>
    </row>
    <row r="3" spans="2:11" ht="15" x14ac:dyDescent="0.25">
      <c r="B3" s="28"/>
      <c r="C3" s="28"/>
      <c r="D3" s="28"/>
      <c r="E3" s="28"/>
      <c r="F3" s="28"/>
      <c r="G3" s="28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44</v>
      </c>
      <c r="D5" s="6" t="s">
        <v>53</v>
      </c>
      <c r="E5" s="6" t="s">
        <v>45</v>
      </c>
      <c r="F5" s="6" t="s">
        <v>46</v>
      </c>
      <c r="G5" s="6" t="s">
        <v>52</v>
      </c>
    </row>
    <row r="6" spans="2:11" ht="15.75" x14ac:dyDescent="0.25">
      <c r="B6" s="12" t="s">
        <v>0</v>
      </c>
      <c r="C6" s="20">
        <f>C7+C24+C31</f>
        <v>1189179.1000000001</v>
      </c>
      <c r="D6" s="20">
        <f>D7+D24</f>
        <v>1039853.9000000001</v>
      </c>
      <c r="E6" s="8">
        <f>D6*100/C6</f>
        <v>87.443001647102619</v>
      </c>
      <c r="F6" s="8">
        <f>D6*100/G6</f>
        <v>175.78111027453093</v>
      </c>
      <c r="G6" s="20">
        <f>G7+G24</f>
        <v>591561.80000000005</v>
      </c>
    </row>
    <row r="7" spans="2:11" ht="31.5" x14ac:dyDescent="0.25">
      <c r="B7" s="13" t="s">
        <v>1</v>
      </c>
      <c r="C7" s="8">
        <f>C8+C9+C10+C11+C12+C16+C17+C18+C19+C20+C21+C22+C13+C23+C14+C15</f>
        <v>167345</v>
      </c>
      <c r="D7" s="8">
        <f>D8+D9+D10+D11+D12+D16+D17+D18+D19+D20+D21+D22+D13+D23+D14+D15</f>
        <v>173141.90000000002</v>
      </c>
      <c r="E7" s="8">
        <f>D7*100/C7</f>
        <v>103.46404135169861</v>
      </c>
      <c r="F7" s="8">
        <f>D7*100/G7</f>
        <v>109.63677281108794</v>
      </c>
      <c r="G7" s="8">
        <f>SUM(G8:G23)</f>
        <v>157923.20000000001</v>
      </c>
    </row>
    <row r="8" spans="2:11" ht="15.75" x14ac:dyDescent="0.25">
      <c r="B8" s="5" t="s">
        <v>17</v>
      </c>
      <c r="C8" s="9">
        <v>103330</v>
      </c>
      <c r="D8" s="9">
        <v>105359</v>
      </c>
      <c r="E8" s="9">
        <f>D8*100/C8</f>
        <v>101.96361172941063</v>
      </c>
      <c r="F8" s="9">
        <f t="shared" ref="F8:F47" si="0">D8*100/G8</f>
        <v>111.53656414154354</v>
      </c>
      <c r="G8" s="9">
        <v>94461.4</v>
      </c>
    </row>
    <row r="9" spans="2:11" ht="43.5" customHeight="1" x14ac:dyDescent="0.25">
      <c r="B9" s="14" t="s">
        <v>18</v>
      </c>
      <c r="C9" s="9">
        <v>14689</v>
      </c>
      <c r="D9" s="9">
        <v>14611.9</v>
      </c>
      <c r="E9" s="9">
        <f t="shared" ref="E9:E32" si="1">D9*100/C9</f>
        <v>99.475117434815161</v>
      </c>
      <c r="F9" s="9">
        <f t="shared" si="0"/>
        <v>92.871261956970798</v>
      </c>
      <c r="G9" s="10">
        <v>15733.5</v>
      </c>
    </row>
    <row r="10" spans="2:11" ht="32.25" customHeight="1" x14ac:dyDescent="0.25">
      <c r="B10" s="14" t="s">
        <v>19</v>
      </c>
      <c r="C10" s="9">
        <v>27222</v>
      </c>
      <c r="D10" s="9">
        <v>30289</v>
      </c>
      <c r="E10" s="9">
        <f t="shared" si="1"/>
        <v>111.26662258467417</v>
      </c>
      <c r="F10" s="9">
        <f>D10*100/G10</f>
        <v>110.53209696783917</v>
      </c>
      <c r="G10" s="10">
        <v>27402.9</v>
      </c>
    </row>
    <row r="11" spans="2:11" ht="31.5" x14ac:dyDescent="0.25">
      <c r="B11" s="14" t="s">
        <v>20</v>
      </c>
      <c r="C11" s="9">
        <v>0</v>
      </c>
      <c r="D11" s="9">
        <v>-45.4</v>
      </c>
      <c r="E11" s="9" t="e">
        <f t="shared" si="1"/>
        <v>#DIV/0!</v>
      </c>
      <c r="F11" s="9">
        <f>D11*100/G11</f>
        <v>145.9807073954984</v>
      </c>
      <c r="G11" s="9">
        <v>-31.1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>
        <f>D12*100/G12</f>
        <v>0</v>
      </c>
      <c r="G12" s="9">
        <v>36</v>
      </c>
    </row>
    <row r="13" spans="2:11" ht="30.75" customHeight="1" x14ac:dyDescent="0.25">
      <c r="B13" s="14" t="s">
        <v>22</v>
      </c>
      <c r="C13" s="9">
        <v>1690</v>
      </c>
      <c r="D13" s="9">
        <v>838</v>
      </c>
      <c r="E13" s="9">
        <f t="shared" si="1"/>
        <v>49.585798816568044</v>
      </c>
      <c r="F13" s="9">
        <f t="shared" si="0"/>
        <v>94.935991843208328</v>
      </c>
      <c r="G13" s="10">
        <v>882.7</v>
      </c>
    </row>
    <row r="14" spans="2:11" ht="18" customHeight="1" x14ac:dyDescent="0.25">
      <c r="B14" s="14" t="s">
        <v>47</v>
      </c>
      <c r="C14" s="9">
        <v>3096</v>
      </c>
      <c r="D14" s="9">
        <v>2163.5</v>
      </c>
      <c r="E14" s="9">
        <f t="shared" si="1"/>
        <v>69.88049095607235</v>
      </c>
      <c r="F14" s="9" t="e">
        <f t="shared" si="0"/>
        <v>#DIV/0!</v>
      </c>
      <c r="G14" s="9">
        <v>0</v>
      </c>
      <c r="I14" s="2" t="s">
        <v>50</v>
      </c>
    </row>
    <row r="15" spans="2:11" ht="16.5" customHeight="1" x14ac:dyDescent="0.25">
      <c r="B15" s="14" t="s">
        <v>48</v>
      </c>
      <c r="C15" s="9">
        <v>2892</v>
      </c>
      <c r="D15" s="9">
        <v>2082.1999999999998</v>
      </c>
      <c r="E15" s="9">
        <f t="shared" si="1"/>
        <v>71.998616874135536</v>
      </c>
      <c r="F15" s="9" t="e">
        <f t="shared" si="0"/>
        <v>#DIV/0!</v>
      </c>
      <c r="G15" s="9">
        <v>0</v>
      </c>
    </row>
    <row r="16" spans="2:11" ht="15.75" x14ac:dyDescent="0.25">
      <c r="B16" s="5" t="s">
        <v>23</v>
      </c>
      <c r="C16" s="9">
        <v>967</v>
      </c>
      <c r="D16" s="9">
        <v>809</v>
      </c>
      <c r="E16" s="9">
        <f t="shared" si="1"/>
        <v>83.660806618407449</v>
      </c>
      <c r="F16" s="9">
        <f t="shared" si="0"/>
        <v>69.400360298533073</v>
      </c>
      <c r="G16" s="10">
        <v>1165.7</v>
      </c>
    </row>
    <row r="17" spans="2:7" ht="44.25" customHeight="1" x14ac:dyDescent="0.25">
      <c r="B17" s="14" t="s">
        <v>24</v>
      </c>
      <c r="C17" s="9">
        <v>4314</v>
      </c>
      <c r="D17" s="9">
        <v>3490.4</v>
      </c>
      <c r="E17" s="9">
        <f t="shared" si="1"/>
        <v>80.908669448307833</v>
      </c>
      <c r="F17" s="9">
        <f t="shared" si="0"/>
        <v>75.969093481336387</v>
      </c>
      <c r="G17" s="10">
        <v>4594.5</v>
      </c>
    </row>
    <row r="18" spans="2:7" ht="31.5" x14ac:dyDescent="0.25">
      <c r="B18" s="14" t="s">
        <v>25</v>
      </c>
      <c r="C18" s="9">
        <v>58</v>
      </c>
      <c r="D18" s="9">
        <v>37.700000000000003</v>
      </c>
      <c r="E18" s="9">
        <f t="shared" si="1"/>
        <v>65.000000000000014</v>
      </c>
      <c r="F18" s="9">
        <f t="shared" si="0"/>
        <v>77.57201646090536</v>
      </c>
      <c r="G18" s="10">
        <v>48.6</v>
      </c>
    </row>
    <row r="19" spans="2:7" ht="31.5" x14ac:dyDescent="0.25">
      <c r="B19" s="14" t="s">
        <v>27</v>
      </c>
      <c r="C19" s="9">
        <v>4209</v>
      </c>
      <c r="D19" s="9">
        <v>5248.1</v>
      </c>
      <c r="E19" s="9">
        <f t="shared" si="1"/>
        <v>124.68757424566405</v>
      </c>
      <c r="F19" s="9">
        <f t="shared" si="0"/>
        <v>119.41069397042094</v>
      </c>
      <c r="G19" s="10">
        <v>4395</v>
      </c>
    </row>
    <row r="20" spans="2:7" ht="31.5" x14ac:dyDescent="0.25">
      <c r="B20" s="14" t="s">
        <v>26</v>
      </c>
      <c r="C20" s="9">
        <v>263</v>
      </c>
      <c r="D20" s="9">
        <v>264</v>
      </c>
      <c r="E20" s="9">
        <f t="shared" si="1"/>
        <v>100.38022813688212</v>
      </c>
      <c r="F20" s="9">
        <f t="shared" si="0"/>
        <v>29.915014164305948</v>
      </c>
      <c r="G20" s="9">
        <v>882.5</v>
      </c>
    </row>
    <row r="21" spans="2:7" ht="15.75" x14ac:dyDescent="0.25">
      <c r="B21" s="14" t="s">
        <v>28</v>
      </c>
      <c r="C21" s="9">
        <v>4615</v>
      </c>
      <c r="D21" s="9">
        <v>7994.6</v>
      </c>
      <c r="E21" s="9">
        <f t="shared" si="1"/>
        <v>173.23076923076923</v>
      </c>
      <c r="F21" s="9">
        <f t="shared" si="0"/>
        <v>96.107424504712455</v>
      </c>
      <c r="G21" s="9">
        <v>8318.4</v>
      </c>
    </row>
    <row r="22" spans="2:7" ht="15.75" x14ac:dyDescent="0.25">
      <c r="B22" s="14" t="s">
        <v>29</v>
      </c>
      <c r="C22" s="9">
        <v>0</v>
      </c>
      <c r="D22" s="9">
        <v>-0.1</v>
      </c>
      <c r="E22" s="9">
        <v>0</v>
      </c>
      <c r="F22" s="9">
        <f t="shared" si="0"/>
        <v>2.4390243902439028</v>
      </c>
      <c r="G22" s="9">
        <v>-4.0999999999999996</v>
      </c>
    </row>
    <row r="23" spans="2:7" ht="15.75" x14ac:dyDescent="0.25">
      <c r="B23" s="14" t="s">
        <v>43</v>
      </c>
      <c r="C23" s="9">
        <v>0</v>
      </c>
      <c r="D23" s="9">
        <v>0</v>
      </c>
      <c r="E23" s="9">
        <v>0</v>
      </c>
      <c r="F23" s="9">
        <v>0</v>
      </c>
      <c r="G23" s="9">
        <v>37.200000000000003</v>
      </c>
    </row>
    <row r="24" spans="2:7" ht="15.75" x14ac:dyDescent="0.25">
      <c r="B24" s="13" t="s">
        <v>2</v>
      </c>
      <c r="C24" s="20">
        <f>C25+C26+C27+C28+C30+C29</f>
        <v>1021834.1</v>
      </c>
      <c r="D24" s="20">
        <f>D25+D26+D27+D28+D30+D29+D31+D32</f>
        <v>866712.00000000012</v>
      </c>
      <c r="E24" s="8">
        <f t="shared" si="1"/>
        <v>84.819248056020072</v>
      </c>
      <c r="F24" s="8">
        <f t="shared" si="0"/>
        <v>199.86966104954683</v>
      </c>
      <c r="G24" s="20">
        <f>SUM(G25:G32)</f>
        <v>433638.6</v>
      </c>
    </row>
    <row r="25" spans="2:7" ht="31.5" x14ac:dyDescent="0.25">
      <c r="B25" s="14" t="s">
        <v>30</v>
      </c>
      <c r="C25" s="10">
        <v>192047.9</v>
      </c>
      <c r="D25" s="21">
        <v>171881</v>
      </c>
      <c r="E25" s="9">
        <f t="shared" si="1"/>
        <v>89.49902602423667</v>
      </c>
      <c r="F25" s="9">
        <f t="shared" si="0"/>
        <v>122.25543897683859</v>
      </c>
      <c r="G25" s="21">
        <v>140591.70000000001</v>
      </c>
    </row>
    <row r="26" spans="2:7" ht="47.25" x14ac:dyDescent="0.25">
      <c r="B26" s="14" t="s">
        <v>31</v>
      </c>
      <c r="C26" s="10">
        <v>624008.6</v>
      </c>
      <c r="D26" s="21">
        <v>520125.8</v>
      </c>
      <c r="E26" s="9">
        <f t="shared" si="1"/>
        <v>83.352344823452754</v>
      </c>
      <c r="F26" s="9">
        <f t="shared" si="0"/>
        <v>423.72808450353119</v>
      </c>
      <c r="G26" s="21">
        <v>122749.9</v>
      </c>
    </row>
    <row r="27" spans="2:7" ht="31.5" x14ac:dyDescent="0.25">
      <c r="B27" s="14" t="s">
        <v>32</v>
      </c>
      <c r="C27" s="10">
        <v>199011.5</v>
      </c>
      <c r="D27" s="21">
        <v>173519.3</v>
      </c>
      <c r="E27" s="9">
        <f t="shared" si="1"/>
        <v>87.190589488547147</v>
      </c>
      <c r="F27" s="9">
        <f t="shared" si="0"/>
        <v>108.30950477164217</v>
      </c>
      <c r="G27" s="21">
        <v>160206.9</v>
      </c>
    </row>
    <row r="28" spans="2:7" ht="15.75" x14ac:dyDescent="0.25">
      <c r="B28" s="14" t="s">
        <v>33</v>
      </c>
      <c r="C28" s="9">
        <v>4320</v>
      </c>
      <c r="D28" s="21">
        <v>0</v>
      </c>
      <c r="E28" s="9">
        <f t="shared" si="1"/>
        <v>0</v>
      </c>
      <c r="F28" s="9">
        <f t="shared" si="0"/>
        <v>0</v>
      </c>
      <c r="G28" s="21">
        <v>9765.4</v>
      </c>
    </row>
    <row r="29" spans="2:7" ht="32.25" customHeight="1" x14ac:dyDescent="0.25">
      <c r="B29" s="16" t="s">
        <v>35</v>
      </c>
      <c r="C29" s="9">
        <v>828.5</v>
      </c>
      <c r="D29" s="21">
        <v>676</v>
      </c>
      <c r="E29" s="9">
        <f t="shared" si="1"/>
        <v>81.593240796620393</v>
      </c>
      <c r="F29" s="9">
        <f t="shared" si="0"/>
        <v>260.20015396458814</v>
      </c>
      <c r="G29" s="21">
        <v>259.8</v>
      </c>
    </row>
    <row r="30" spans="2:7" ht="15.75" x14ac:dyDescent="0.25">
      <c r="B30" s="14" t="s">
        <v>34</v>
      </c>
      <c r="C30" s="9">
        <v>1617.6</v>
      </c>
      <c r="D30" s="9">
        <v>1477.6</v>
      </c>
      <c r="E30" s="9">
        <f t="shared" si="1"/>
        <v>91.345202769535121</v>
      </c>
      <c r="F30" s="9">
        <f t="shared" si="0"/>
        <v>515.20223152022311</v>
      </c>
      <c r="G30" s="9">
        <v>286.8</v>
      </c>
    </row>
    <row r="31" spans="2:7" ht="84" customHeight="1" x14ac:dyDescent="0.25">
      <c r="B31" s="16" t="s">
        <v>36</v>
      </c>
      <c r="C31" s="9">
        <v>0</v>
      </c>
      <c r="D31" s="9">
        <v>0</v>
      </c>
      <c r="E31" s="9" t="e">
        <f t="shared" si="1"/>
        <v>#DIV/0!</v>
      </c>
      <c r="F31" s="9">
        <f t="shared" si="0"/>
        <v>0</v>
      </c>
      <c r="G31" s="9">
        <v>1825</v>
      </c>
    </row>
    <row r="32" spans="2:7" ht="51" customHeight="1" x14ac:dyDescent="0.25">
      <c r="B32" s="15" t="s">
        <v>42</v>
      </c>
      <c r="C32" s="9">
        <v>0</v>
      </c>
      <c r="D32" s="9">
        <v>-967.7</v>
      </c>
      <c r="E32" s="9" t="e">
        <f t="shared" si="1"/>
        <v>#DIV/0!</v>
      </c>
      <c r="F32" s="9">
        <f t="shared" si="0"/>
        <v>47.276369143582976</v>
      </c>
      <c r="G32" s="10">
        <v>-2046.9</v>
      </c>
    </row>
    <row r="33" spans="2:7" ht="15.75" x14ac:dyDescent="0.25">
      <c r="B33" s="12" t="s">
        <v>3</v>
      </c>
      <c r="C33" s="8">
        <f>C34+C36+C37+C38+C39+C40+C41+C42+C43+C44+C45+C46+C35</f>
        <v>1241466.5000000002</v>
      </c>
      <c r="D33" s="8">
        <f>D34+D36+D37+D38+D39+D40+D41+D42+D43+D44+D45+D46+D35</f>
        <v>986617.29999999993</v>
      </c>
      <c r="E33" s="8">
        <f>D33*100/C33</f>
        <v>79.471922923413544</v>
      </c>
      <c r="F33" s="8">
        <f t="shared" si="0"/>
        <v>177.53654991674861</v>
      </c>
      <c r="G33" s="8">
        <f>G34+G36+G37+G38+G39+G40+G41+G42+G43+G44+G45+G46+G35</f>
        <v>555726.29999999993</v>
      </c>
    </row>
    <row r="34" spans="2:7" ht="15.75" x14ac:dyDescent="0.25">
      <c r="B34" s="17" t="s">
        <v>4</v>
      </c>
      <c r="C34" s="22">
        <v>94686.3</v>
      </c>
      <c r="D34" s="26">
        <v>76232</v>
      </c>
      <c r="E34" s="9">
        <f t="shared" ref="E34:E46" si="2">D34*100/C34</f>
        <v>80.510063229844235</v>
      </c>
      <c r="F34" s="9">
        <f t="shared" si="0"/>
        <v>134.71502590673575</v>
      </c>
      <c r="G34" s="26">
        <v>56587.6</v>
      </c>
    </row>
    <row r="35" spans="2:7" ht="15.75" x14ac:dyDescent="0.25">
      <c r="B35" s="18" t="s">
        <v>49</v>
      </c>
      <c r="C35" s="23">
        <v>1319.9</v>
      </c>
      <c r="D35" s="26">
        <v>1182.8</v>
      </c>
      <c r="E35" s="9">
        <f t="shared" si="2"/>
        <v>89.612849458292288</v>
      </c>
      <c r="F35" s="9">
        <v>0</v>
      </c>
      <c r="G35" s="27">
        <v>0</v>
      </c>
    </row>
    <row r="36" spans="2:7" ht="31.5" x14ac:dyDescent="0.25">
      <c r="B36" s="18" t="s">
        <v>5</v>
      </c>
      <c r="C36" s="10">
        <v>3541.5</v>
      </c>
      <c r="D36" s="26">
        <v>1525.2</v>
      </c>
      <c r="E36" s="9">
        <f t="shared" si="2"/>
        <v>43.066497246929266</v>
      </c>
      <c r="F36" s="9">
        <f t="shared" si="0"/>
        <v>251.47568013190437</v>
      </c>
      <c r="G36" s="26">
        <v>606.5</v>
      </c>
    </row>
    <row r="37" spans="2:7" ht="15.75" x14ac:dyDescent="0.25">
      <c r="B37" s="18" t="s">
        <v>6</v>
      </c>
      <c r="C37" s="10">
        <v>86152.5</v>
      </c>
      <c r="D37" s="27">
        <v>49015.5</v>
      </c>
      <c r="E37" s="9">
        <f t="shared" si="2"/>
        <v>56.893880038304168</v>
      </c>
      <c r="F37" s="9">
        <f t="shared" si="0"/>
        <v>173.55595763741107</v>
      </c>
      <c r="G37" s="26">
        <v>28241.9</v>
      </c>
    </row>
    <row r="38" spans="2:7" ht="15.75" x14ac:dyDescent="0.25">
      <c r="B38" s="18" t="s">
        <v>7</v>
      </c>
      <c r="C38" s="10">
        <v>460455.5</v>
      </c>
      <c r="D38" s="26">
        <v>408764.7</v>
      </c>
      <c r="E38" s="9">
        <f t="shared" si="2"/>
        <v>88.773985759753117</v>
      </c>
      <c r="F38" s="9">
        <f t="shared" si="0"/>
        <v>1606.1796891883928</v>
      </c>
      <c r="G38" s="26">
        <v>25449.5</v>
      </c>
    </row>
    <row r="39" spans="2:7" ht="15.75" x14ac:dyDescent="0.25">
      <c r="B39" s="18" t="s">
        <v>8</v>
      </c>
      <c r="C39" s="9">
        <v>5883.9</v>
      </c>
      <c r="D39" s="27">
        <v>5838.5</v>
      </c>
      <c r="E39" s="9">
        <f t="shared" si="2"/>
        <v>99.228402930029404</v>
      </c>
      <c r="F39" s="9">
        <f t="shared" si="0"/>
        <v>220.33738395350591</v>
      </c>
      <c r="G39" s="26">
        <v>2649.8</v>
      </c>
    </row>
    <row r="40" spans="2:7" ht="15.75" x14ac:dyDescent="0.25">
      <c r="B40" s="18" t="s">
        <v>9</v>
      </c>
      <c r="C40" s="10">
        <v>381386.7</v>
      </c>
      <c r="D40" s="26">
        <v>321699.40000000002</v>
      </c>
      <c r="E40" s="9">
        <f t="shared" si="2"/>
        <v>84.349926203509469</v>
      </c>
      <c r="F40" s="9">
        <f t="shared" si="0"/>
        <v>121.47777975814664</v>
      </c>
      <c r="G40" s="26">
        <v>264821.59999999998</v>
      </c>
    </row>
    <row r="41" spans="2:7" ht="15.75" x14ac:dyDescent="0.25">
      <c r="B41" s="18" t="s">
        <v>10</v>
      </c>
      <c r="C41" s="9">
        <v>62139.3</v>
      </c>
      <c r="D41" s="27">
        <v>48311.7</v>
      </c>
      <c r="E41" s="9">
        <f t="shared" si="2"/>
        <v>77.747415886564539</v>
      </c>
      <c r="F41" s="9">
        <f t="shared" si="0"/>
        <v>84.945739323693246</v>
      </c>
      <c r="G41" s="26">
        <v>56873.599999999999</v>
      </c>
    </row>
    <row r="42" spans="2:7" ht="15.75" x14ac:dyDescent="0.25">
      <c r="B42" s="18" t="s">
        <v>11</v>
      </c>
      <c r="C42" s="10">
        <v>909.1</v>
      </c>
      <c r="D42" s="27">
        <v>740.1</v>
      </c>
      <c r="E42" s="9">
        <f t="shared" si="2"/>
        <v>81.410185898141023</v>
      </c>
      <c r="F42" s="9">
        <f>D42*100/G42</f>
        <v>677.74725274725267</v>
      </c>
      <c r="G42" s="27">
        <v>109.2</v>
      </c>
    </row>
    <row r="43" spans="2:7" ht="15.75" x14ac:dyDescent="0.25">
      <c r="B43" s="18" t="s">
        <v>12</v>
      </c>
      <c r="C43" s="10">
        <v>18675</v>
      </c>
      <c r="D43" s="26">
        <v>13603.2</v>
      </c>
      <c r="E43" s="9">
        <f t="shared" si="2"/>
        <v>72.841767068273086</v>
      </c>
      <c r="F43" s="9">
        <f t="shared" si="0"/>
        <v>91.932148408461174</v>
      </c>
      <c r="G43" s="26">
        <v>14797</v>
      </c>
    </row>
    <row r="44" spans="2:7" ht="15.75" x14ac:dyDescent="0.25">
      <c r="B44" s="18" t="s">
        <v>13</v>
      </c>
      <c r="C44" s="9">
        <v>126316.8</v>
      </c>
      <c r="D44" s="26">
        <v>59704.2</v>
      </c>
      <c r="E44" s="9">
        <f t="shared" si="2"/>
        <v>47.265446876424988</v>
      </c>
      <c r="F44" s="9">
        <f t="shared" si="0"/>
        <v>81.827264790573949</v>
      </c>
      <c r="G44" s="26">
        <v>72963.7</v>
      </c>
    </row>
    <row r="45" spans="2:7" ht="15.75" x14ac:dyDescent="0.25">
      <c r="B45" s="19" t="s">
        <v>16</v>
      </c>
      <c r="C45" s="24">
        <v>0</v>
      </c>
      <c r="D45" s="27">
        <v>0</v>
      </c>
      <c r="E45" s="9">
        <v>0</v>
      </c>
      <c r="F45" s="9">
        <v>0</v>
      </c>
      <c r="G45" s="27">
        <v>0</v>
      </c>
    </row>
    <row r="46" spans="2:7" ht="50.25" customHeight="1" x14ac:dyDescent="0.25">
      <c r="B46" s="19" t="s">
        <v>14</v>
      </c>
      <c r="C46" s="24">
        <v>0</v>
      </c>
      <c r="D46" s="27">
        <v>0</v>
      </c>
      <c r="E46" s="9" t="e">
        <f t="shared" si="2"/>
        <v>#DIV/0!</v>
      </c>
      <c r="F46" s="9">
        <f t="shared" si="0"/>
        <v>0</v>
      </c>
      <c r="G46" s="26">
        <v>32625.9</v>
      </c>
    </row>
    <row r="47" spans="2:7" ht="15.75" x14ac:dyDescent="0.25">
      <c r="B47" s="13" t="s">
        <v>15</v>
      </c>
      <c r="C47" s="25">
        <f>C6-C33</f>
        <v>-52287.40000000014</v>
      </c>
      <c r="D47" s="8">
        <f>D6-D33</f>
        <v>53236.60000000021</v>
      </c>
      <c r="E47" s="8">
        <f>D47*100/C47</f>
        <v>-101.81535130834591</v>
      </c>
      <c r="F47" s="8">
        <f t="shared" si="0"/>
        <v>148.55827322068907</v>
      </c>
      <c r="G47" s="8">
        <f>G6-G33</f>
        <v>35835.500000000116</v>
      </c>
    </row>
    <row r="48" spans="2:7" ht="15.75" x14ac:dyDescent="0.25">
      <c r="B48" s="3"/>
      <c r="C48" s="3"/>
      <c r="D48" s="11"/>
      <c r="E48" s="11"/>
      <c r="F48" s="11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 t="s">
        <v>50</v>
      </c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2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Comp</cp:lastModifiedBy>
  <cp:lastPrinted>2023-12-06T05:52:07Z</cp:lastPrinted>
  <dcterms:created xsi:type="dcterms:W3CDTF">2017-12-11T07:41:45Z</dcterms:created>
  <dcterms:modified xsi:type="dcterms:W3CDTF">2023-12-06T07:13:11Z</dcterms:modified>
</cp:coreProperties>
</file>