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4370" windowHeight="75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1" i="1" l="1"/>
  <c r="C20" i="1"/>
  <c r="D114" i="1"/>
  <c r="E114" i="1"/>
  <c r="C114" i="1"/>
  <c r="C57" i="1"/>
  <c r="D57" i="1"/>
  <c r="E57" i="1"/>
  <c r="C94" i="1"/>
  <c r="D116" i="1"/>
  <c r="E116" i="1"/>
  <c r="C116" i="1"/>
  <c r="D118" i="1"/>
  <c r="E118" i="1"/>
  <c r="C118" i="1"/>
  <c r="E107" i="1"/>
  <c r="D107" i="1"/>
  <c r="C107" i="1"/>
  <c r="C98" i="1"/>
  <c r="E21" i="1"/>
  <c r="E20" i="1"/>
  <c r="D75" i="1"/>
  <c r="D74" i="1"/>
  <c r="E75" i="1"/>
  <c r="E74" i="1"/>
  <c r="C75" i="1"/>
  <c r="D88" i="1"/>
  <c r="E88" i="1"/>
  <c r="C88" i="1"/>
  <c r="D90" i="1"/>
  <c r="E90" i="1"/>
  <c r="C90" i="1"/>
  <c r="D45" i="1"/>
  <c r="E45" i="1"/>
  <c r="C45" i="1"/>
  <c r="D43" i="1"/>
  <c r="D42" i="1"/>
  <c r="E43" i="1"/>
  <c r="E42" i="1"/>
  <c r="E39" i="1"/>
  <c r="C43" i="1"/>
  <c r="D40" i="1"/>
  <c r="E40" i="1"/>
  <c r="C40" i="1"/>
  <c r="D47" i="1"/>
  <c r="E47" i="1"/>
  <c r="C47" i="1"/>
  <c r="F50" i="1"/>
  <c r="G50" i="1"/>
  <c r="H50" i="1"/>
  <c r="I50" i="1"/>
  <c r="D34" i="1"/>
  <c r="D33" i="1"/>
  <c r="E34" i="1"/>
  <c r="E33" i="1"/>
  <c r="C34" i="1"/>
  <c r="D69" i="1"/>
  <c r="E69" i="1"/>
  <c r="C69" i="1"/>
  <c r="C68" i="1"/>
  <c r="E53" i="1"/>
  <c r="E50" i="1"/>
  <c r="D53" i="1"/>
  <c r="D51" i="1"/>
  <c r="D50" i="1"/>
  <c r="E51" i="1"/>
  <c r="D59" i="1"/>
  <c r="E59" i="1"/>
  <c r="C59" i="1"/>
  <c r="C53" i="1"/>
  <c r="C51" i="1"/>
  <c r="C50" i="1"/>
  <c r="E71" i="1"/>
  <c r="E68" i="1"/>
  <c r="D71" i="1"/>
  <c r="C71" i="1"/>
  <c r="E66" i="1"/>
  <c r="D66" i="1"/>
  <c r="C66" i="1"/>
  <c r="C28" i="1"/>
  <c r="C27" i="1"/>
  <c r="D28" i="1"/>
  <c r="D27" i="1"/>
  <c r="E28" i="1"/>
  <c r="E27" i="1"/>
  <c r="E98" i="1"/>
  <c r="E93" i="1"/>
  <c r="E92" i="1"/>
  <c r="D98" i="1"/>
  <c r="E62" i="1"/>
  <c r="E61" i="1"/>
  <c r="D62" i="1"/>
  <c r="D61" i="1"/>
  <c r="C62" i="1"/>
  <c r="C61" i="1"/>
  <c r="E37" i="1"/>
  <c r="D37" i="1"/>
  <c r="C37" i="1"/>
  <c r="C33" i="1"/>
  <c r="D21" i="1"/>
  <c r="D20" i="1"/>
  <c r="D94" i="1"/>
  <c r="E94" i="1"/>
  <c r="D93" i="1"/>
  <c r="D92" i="1"/>
  <c r="D68" i="1"/>
  <c r="D39" i="1"/>
  <c r="C42" i="1"/>
  <c r="C39" i="1"/>
  <c r="C74" i="1"/>
  <c r="C93" i="1"/>
  <c r="C92" i="1"/>
  <c r="D19" i="1"/>
  <c r="D120" i="1"/>
  <c r="E19" i="1"/>
  <c r="E120" i="1"/>
  <c r="C19" i="1"/>
  <c r="C120" i="1"/>
</calcChain>
</file>

<file path=xl/sharedStrings.xml><?xml version="1.0" encoding="utf-8"?>
<sst xmlns="http://schemas.openxmlformats.org/spreadsheetml/2006/main" count="215" uniqueCount="213">
  <si>
    <t xml:space="preserve"> 1 00 00000 00 0000 000</t>
  </si>
  <si>
    <t>НАЛОГОВЫЕ И НЕНАЛОГОВЫЕ ДОХОДЫ</t>
  </si>
  <si>
    <t xml:space="preserve">2 00 00000 00 0000 000 </t>
  </si>
  <si>
    <t>БЕЗВОЗМЕЗДНЫЕ  ПОСТУПЛЕНИЯ</t>
  </si>
  <si>
    <t xml:space="preserve">2 02 00000 00 0000 000 </t>
  </si>
  <si>
    <t>Безвозмездные поступления от других бюджетов  бюджетной системы  Российской Федерации</t>
  </si>
  <si>
    <t>ВСЕГО ДОХОДОВ</t>
  </si>
  <si>
    <t xml:space="preserve">(тыс.рублей) </t>
  </si>
  <si>
    <t>Коды бюджетной классификации Российской Федерации</t>
  </si>
  <si>
    <t>Наименование групп, подгрупп и статей доходов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</si>
  <si>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</si>
  <si>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</si>
  <si>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</si>
  <si>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</si>
  <si>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1 01 02010 01 0000 110</t>
  </si>
  <si>
    <t>1 01 02020 01 0000 110</t>
  </si>
  <si>
    <t>1 01 02030 01 0000 110</t>
  </si>
  <si>
    <t>Налог на доходы физических лиц с доходов,  полученных физическими лицами, в соответствии со статьей 228 Налогового кодекса РФ</t>
  </si>
  <si>
    <t>1 01 02040 01 0000 110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</si>
  <si>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</si>
  <si>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</si>
  <si>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</si>
  <si>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</si>
  <si>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</si>
  <si>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 НА СОВОКУПНЫЙ ДОХОД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</si>
  <si>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</si>
  <si>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</si>
  <si>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</si>
  <si>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</si>
  <si>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1 08 00000 00 0000 000</t>
  </si>
  <si>
    <t xml:space="preserve">ГОСУДАРСТВЕННАЯ ПОШЛИНА </t>
  </si>
  <si>
    <t xml:space="preserve"> 1 08 03010 01 0000 110</t>
  </si>
  <si>
    <t>Государственная пошлина по делам, рассматриваемым в  судах общей юрисдикции, мировыми судьями (за исключением Верховного  Суда Российской Федерации)</t>
  </si>
  <si>
    <t>1 11 00000 00 0000 000</t>
  </si>
  <si>
    <t>ДОХОДЫ ОТ ИСПОЛЬЗОВАНИЯ 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</si>
  <si>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</si>
  <si>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имущества, 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</si>
  <si>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</si>
  <si>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</si>
  <si>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</si>
  <si>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</si>
  <si>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</si>
  <si>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</si>
  <si>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</si>
  <si>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</si>
  <si>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</si>
  <si>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</si>
  <si>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 имущества, находящегося в государственной и муниципальной собственности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</si>
  <si>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</si>
  <si>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1 16 00000 00 0000 000</t>
  </si>
  <si>
    <t>ШТРАФЫ, САНКЦИИ, ВОЗМЕЩЕНИЕ УЩЕРБА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</si>
  <si>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</si>
  <si>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</si>
  <si>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 бюджетам бюджетной системы Российской Федерации </t>
  </si>
  <si>
    <t>1 05 01011 01 0000 110</t>
  </si>
  <si>
    <t xml:space="preserve">1 05 01021 01 0000 110 </t>
  </si>
  <si>
    <t>сумма</t>
  </si>
  <si>
    <t>Приложение 2</t>
  </si>
  <si>
    <t>1 12 01010 01 0000 120</t>
  </si>
  <si>
    <t>1 12 01030 01 0000 120</t>
  </si>
  <si>
    <t>1 12 01041 01 0000 120</t>
  </si>
  <si>
    <t xml:space="preserve">Плата за размещение отходов производства </t>
  </si>
  <si>
    <t>2 02 10000 00 0000 150</t>
  </si>
  <si>
    <t>2 02 20000 00 0000 150</t>
  </si>
  <si>
    <t>2 02 30000 00 0000 150</t>
  </si>
  <si>
    <t xml:space="preserve"> 1 03 02231 01 0000 110</t>
  </si>
  <si>
    <t xml:space="preserve"> 1 03 02241 01 0000 110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</si>
  <si>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</si>
  <si>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</si>
  <si>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</si>
  <si>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</si>
  <si>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</si>
  <si>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1 16 11050 01 0000 140 </t>
  </si>
  <si>
    <t>1 16 10123 01 0000 140</t>
  </si>
  <si>
    <t>2023 год</t>
  </si>
  <si>
    <t>Налог, взимаемый в связи с применением упрощенной системы налогообложения</t>
  </si>
  <si>
    <t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</si>
  <si>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</si>
  <si>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</si>
  <si>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1 11 09000 00 0000 120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</si>
  <si>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</si>
  <si>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</si>
  <si>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2024 год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</si>
  <si>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</si>
  <si>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</si>
  <si>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</si>
  <si>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</si>
  <si>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Платежи по искам о возмещении вреда, 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</si>
  <si>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 xml:space="preserve">Объем доходов бюджета округа, формируемый за счет налоговых и неналоговых доходов, а также безвозмездных поступлений на 2023 год и плановый период 2024 и 2025 годов </t>
  </si>
  <si>
    <t>2025 год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</si>
  <si>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</si>
  <si>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</si>
  <si>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1 14 02043 14 0000 410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</si>
  <si>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</si>
  <si>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</si>
  <si>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</si>
  <si>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</si>
  <si>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</si>
  <si>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</si>
  <si>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</si>
  <si>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1 11 05012 14 0000 120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</si>
  <si>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</si>
  <si>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</si>
  <si>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</si>
  <si>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</si>
  <si>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</si>
  <si>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1 11 05024 14 0000 120
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</si>
  <si>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</si>
  <si>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</si>
  <si>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</si>
  <si>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</si>
  <si>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</si>
  <si>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</si>
  <si>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1 05 04060 02 0000 110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</si>
  <si>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</si>
  <si>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</si>
  <si>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НАЛОГИ НА ИМУЩЕСТВО </t>
  </si>
  <si>
    <t>1 06 01 000 00 0000 110</t>
  </si>
  <si>
    <t xml:space="preserve">Налог на имущество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</si>
  <si>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</si>
  <si>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</si>
  <si>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 xml:space="preserve">Земельный налог </t>
  </si>
  <si>
    <t>1 06 06 000 00 0000 110</t>
  </si>
  <si>
    <t>1 06 06 030 00 0000 110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</si>
  <si>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</si>
  <si>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</si>
  <si>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1 06 06 040 00 0000 110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</si>
  <si>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</si>
  <si>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</si>
  <si>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</si>
  <si>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 xml:space="preserve">1 16 07010 14 0000 140
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</si>
  <si>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</si>
  <si>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</si>
  <si>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</si>
  <si>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</si>
  <si>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</si>
  <si>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</si>
  <si>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1 16 11000 01 0000 140</t>
  </si>
  <si>
    <t>Платежи, уплачиваемые в целях возмещения вреда</t>
  </si>
  <si>
    <t>Платежи в целях возмещения причиненного ущерба (убытков)</t>
  </si>
  <si>
    <t>1 16 10000 00 0000 140</t>
  </si>
  <si>
    <t xml:space="preserve">ДОХОДЫ ОТ ОКАЗАНИЯ ПЛАТНЫХ УСЛУГ И КОМПЕНСАЦИИ ЗАТРАТ ГОСУДАРСТВА </t>
  </si>
  <si>
    <t>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</si>
  <si>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</si>
  <si>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 </t>
  </si>
  <si>
    <t>2 02 15009 14 0000 150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</si>
  <si>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</si>
  <si>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2 02 25243 14 0000 150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</si>
  <si>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</si>
  <si>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</si>
  <si>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</si>
  <si>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</si>
  <si>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</si>
  <si>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</si>
  <si>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</si>
  <si>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2 02 30024 14 0000 150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</si>
  <si>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</si>
  <si>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</si>
  <si>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</si>
  <si>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</si>
  <si>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</si>
  <si>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</si>
  <si>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</si>
  <si>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</si>
  <si>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2 02 25172 14 0000 150</t>
  </si>
  <si>
    <t>2 02 25213 14 0000 150</t>
  </si>
  <si>
    <t>2 02 25098 14 0000 150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</si>
  <si>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</si>
  <si>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</si>
  <si>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</si>
  <si>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к    Решению     Представительного     Собрания    от  26.12.2022 г  № 120   "О  бюджете округа  на   2023  год и плановый период 2024 и 2025 годов"</t>
  </si>
  <si>
    <t>2 02 20077 14 0000 150</t>
  </si>
  <si>
    <t>Субсидии бюджетам муниципальных округов на софинансирование капитальных вложений в объекты  муниципальной собственности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</si>
  <si>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</si>
  <si>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</si>
  <si>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</si>
  <si>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</si>
  <si>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</si>
  <si>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2 04 00000 00 0000 000</t>
  </si>
  <si>
    <t>2 07 00000 00 0000 000</t>
  </si>
  <si>
    <t xml:space="preserve">Прочие безвозмездные поступления 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</si>
  <si>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</si>
  <si>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</si>
  <si>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</si>
  <si>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</si>
  <si>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</si>
  <si>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2 02 49999 14 0000 150</t>
  </si>
  <si>
    <t xml:space="preserve">Прочие межбюджетные трансферты, передаваемые бюджетам муниципальных округов </t>
  </si>
  <si>
    <t>2 02 40000 00 0000 150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</si>
  <si>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</si>
  <si>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</si>
  <si>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</si>
  <si>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</si>
  <si>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</si>
  <si>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</si>
  <si>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</si>
  <si>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</si>
  <si>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</si>
  <si>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</si>
  <si>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</si>
  <si>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</si>
  <si>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</si>
  <si>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</si>
  <si>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</si>
  <si>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</si>
  <si>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Земельный налог с организации 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</si>
  <si>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</si>
  <si>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</si>
  <si>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</si>
  <si>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</si>
  <si>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</si>
  <si>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</si>
  <si>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к решению  Представительного  Собрания от 15.12.2023 г. № 279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</si>
</sst>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_ ;[Red]\-#,##0.0\ 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 Cyr"/>
      <charset val="204"/>
    </font>
    <font>
      <b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9" fillId="0" borderId="0"/>
    <xf numFmtId="0" fontId="14" fillId="0" borderId="0"/>
  </cellStyleXfs>
  <cellXfs count="157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Border="1"/>
    <xf numFmtId="172" fontId="0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0" fillId="0" borderId="0" xfId="0" applyFont="1" applyFill="1"/>
    <xf numFmtId="0" fontId="0" fillId="0" borderId="1" xfId="0" applyFont="1" applyFill="1" applyBorder="1"/>
    <xf numFmtId="0" fontId="4" fillId="0" borderId="2" xfId="0" applyFont="1" applyFill="1" applyBorder="1"/>
    <xf numFmtId="0" fontId="0" fillId="0" borderId="3" xfId="0" applyFont="1" applyFill="1" applyBorder="1" applyAlignment="1"/>
    <xf numFmtId="0" fontId="9" fillId="0" borderId="3" xfId="0" applyFont="1" applyFill="1" applyBorder="1" applyAlignment="1">
      <alignment horizontal="justify" wrapText="1"/>
    </xf>
    <xf numFmtId="0" fontId="0" fillId="0" borderId="4" xfId="0" applyFont="1" applyFill="1" applyBorder="1" applyAlignment="1"/>
    <xf numFmtId="0" fontId="9" fillId="0" borderId="5" xfId="0" applyFont="1" applyFill="1" applyBorder="1" applyAlignment="1">
      <alignment horizontal="justify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justify" vertical="justify" shrinkToFit="1"/>
    </xf>
    <xf numFmtId="0" fontId="4" fillId="0" borderId="12" xfId="0" applyFont="1" applyFill="1" applyBorder="1" applyAlignment="1">
      <alignment horizontal="justify" vertical="justify" shrinkToFit="1"/>
    </xf>
    <xf numFmtId="172" fontId="4" fillId="0" borderId="4" xfId="0" applyNumberFormat="1" applyFont="1" applyFill="1" applyBorder="1" applyAlignment="1">
      <alignment horizontal="right"/>
    </xf>
    <xf numFmtId="0" fontId="0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justify" vertical="justify" shrinkToFit="1"/>
    </xf>
    <xf numFmtId="0" fontId="7" fillId="0" borderId="0" xfId="0" applyFont="1" applyFill="1" applyAlignment="1">
      <alignment horizontal="center"/>
    </xf>
    <xf numFmtId="0" fontId="4" fillId="0" borderId="13" xfId="0" applyFont="1" applyFill="1" applyBorder="1" applyAlignment="1">
      <alignment horizontal="justify" vertical="justify" shrinkToFit="1"/>
    </xf>
    <xf numFmtId="0" fontId="7" fillId="0" borderId="4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justify" vertical="justify" shrinkToFit="1"/>
    </xf>
    <xf numFmtId="0" fontId="9" fillId="0" borderId="4" xfId="1" applyNumberFormat="1" applyFont="1" applyFill="1" applyBorder="1" applyAlignment="1" applyProtection="1">
      <alignment horizontal="center" wrapText="1"/>
      <protection hidden="1"/>
    </xf>
    <xf numFmtId="0" fontId="10" fillId="0" borderId="4" xfId="1" applyNumberFormat="1" applyFont="1" applyFill="1" applyBorder="1" applyAlignment="1" applyProtection="1">
      <alignment horizontal="justify" vertical="justify" shrinkToFit="1"/>
      <protection hidden="1"/>
    </xf>
    <xf numFmtId="0" fontId="11" fillId="0" borderId="4" xfId="0" applyFont="1" applyFill="1" applyBorder="1" applyAlignment="1">
      <alignment horizontal="right" wrapText="1"/>
    </xf>
    <xf numFmtId="0" fontId="11" fillId="0" borderId="4" xfId="0" applyFont="1" applyFill="1" applyBorder="1" applyAlignment="1">
      <alignment horizontal="justify" vertical="justify" shrinkToFit="1"/>
    </xf>
    <xf numFmtId="0" fontId="12" fillId="0" borderId="4" xfId="0" applyFont="1" applyFill="1" applyBorder="1" applyAlignment="1">
      <alignment horizontal="justify" vertical="justify" shrinkToFit="1"/>
    </xf>
    <xf numFmtId="0" fontId="12" fillId="0" borderId="12" xfId="0" applyFont="1" applyFill="1" applyBorder="1" applyAlignment="1">
      <alignment horizontal="justify" shrinkToFit="1"/>
    </xf>
    <xf numFmtId="0" fontId="11" fillId="0" borderId="12" xfId="0" applyFont="1" applyFill="1" applyBorder="1" applyAlignment="1">
      <alignment horizontal="justify" vertical="justify" shrinkToFit="1"/>
    </xf>
    <xf numFmtId="0" fontId="0" fillId="0" borderId="12" xfId="0" applyFont="1" applyFill="1" applyBorder="1" applyAlignment="1">
      <alignment horizontal="justify" vertical="justify" shrinkToFit="1"/>
    </xf>
    <xf numFmtId="0" fontId="13" fillId="0" borderId="12" xfId="0" applyFont="1" applyFill="1" applyBorder="1" applyAlignment="1">
      <alignment horizontal="justify" vertical="justify" wrapText="1" shrinkToFit="1"/>
    </xf>
    <xf numFmtId="0" fontId="8" fillId="0" borderId="4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justify" vertical="justify" wrapText="1" shrinkToFit="1"/>
    </xf>
    <xf numFmtId="0" fontId="4" fillId="0" borderId="4" xfId="0" applyNumberFormat="1" applyFont="1" applyFill="1" applyBorder="1" applyAlignment="1">
      <alignment horizontal="justify" vertical="justify" shrinkToFit="1"/>
    </xf>
    <xf numFmtId="0" fontId="0" fillId="0" borderId="4" xfId="0" applyFont="1" applyFill="1" applyBorder="1" applyAlignment="1">
      <alignment horizontal="justify" vertical="justify" shrinkToFit="1"/>
    </xf>
    <xf numFmtId="0" fontId="0" fillId="0" borderId="4" xfId="0" applyFont="1" applyFill="1" applyBorder="1" applyAlignment="1">
      <alignment horizontal="left" wrapText="1"/>
    </xf>
    <xf numFmtId="0" fontId="6" fillId="0" borderId="0" xfId="0" applyFont="1" applyFill="1" applyBorder="1"/>
    <xf numFmtId="0" fontId="13" fillId="0" borderId="4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justify" vertical="justify" wrapText="1" shrinkToFit="1"/>
    </xf>
    <xf numFmtId="0" fontId="4" fillId="0" borderId="4" xfId="0" applyFont="1" applyFill="1" applyBorder="1" applyAlignment="1">
      <alignment horizontal="justify" vertical="justify" shrinkToFit="1"/>
    </xf>
    <xf numFmtId="172" fontId="4" fillId="0" borderId="4" xfId="0" applyNumberFormat="1" applyFont="1" applyFill="1" applyBorder="1" applyAlignment="1">
      <alignment horizontal="justify" vertical="justify" shrinkToFit="1"/>
    </xf>
    <xf numFmtId="0" fontId="9" fillId="0" borderId="3" xfId="1" applyNumberFormat="1" applyFont="1" applyFill="1" applyBorder="1" applyAlignment="1" applyProtection="1">
      <alignment wrapText="1"/>
      <protection hidden="1"/>
    </xf>
    <xf numFmtId="0" fontId="9" fillId="0" borderId="14" xfId="1" applyFont="1" applyFill="1" applyBorder="1" applyAlignment="1" applyProtection="1">
      <alignment horizontal="justify" wrapText="1"/>
      <protection hidden="1"/>
    </xf>
    <xf numFmtId="0" fontId="0" fillId="0" borderId="4" xfId="0" applyNumberFormat="1" applyFont="1" applyFill="1" applyBorder="1" applyAlignment="1">
      <alignment horizontal="justify" vertical="justify" shrinkToFit="1"/>
    </xf>
    <xf numFmtId="0" fontId="9" fillId="0" borderId="4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justify" vertical="justify" shrinkToFit="1"/>
    </xf>
    <xf numFmtId="0" fontId="4" fillId="0" borderId="1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justify" shrinkToFi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justify" shrinkToFit="1"/>
    </xf>
    <xf numFmtId="0" fontId="0" fillId="0" borderId="3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justify" shrinkToFit="1"/>
    </xf>
    <xf numFmtId="0" fontId="0" fillId="0" borderId="11" xfId="0" applyFont="1" applyFill="1" applyBorder="1" applyAlignment="1">
      <alignment horizontal="justify" vertical="justify" wrapText="1" shrinkToFit="1"/>
    </xf>
    <xf numFmtId="0" fontId="13" fillId="0" borderId="0" xfId="0" applyFont="1" applyFill="1" applyBorder="1" applyAlignment="1">
      <alignment horizontal="justify" vertical="justify" wrapText="1" shrinkToFit="1"/>
    </xf>
    <xf numFmtId="0" fontId="9" fillId="0" borderId="14" xfId="3" applyNumberFormat="1" applyFont="1" applyFill="1" applyBorder="1" applyAlignment="1" applyProtection="1">
      <alignment horizontal="left" wrapText="1"/>
      <protection hidden="1"/>
    </xf>
    <xf numFmtId="0" fontId="7" fillId="0" borderId="0" xfId="3" applyNumberFormat="1" applyFont="1" applyFill="1" applyBorder="1" applyAlignment="1" applyProtection="1">
      <alignment horizontal="left" wrapText="1"/>
      <protection hidden="1"/>
    </xf>
    <xf numFmtId="0" fontId="4" fillId="0" borderId="4" xfId="0" applyFont="1" applyFill="1" applyBorder="1" applyAlignment="1"/>
    <xf numFmtId="0" fontId="3" fillId="0" borderId="4" xfId="0" applyFont="1" applyFill="1" applyBorder="1" applyAlignment="1">
      <alignment horizontal="justify"/>
    </xf>
    <xf numFmtId="172" fontId="0" fillId="0" borderId="4" xfId="0" applyNumberFormat="1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justify" wrapText="1"/>
    </xf>
    <xf numFmtId="0" fontId="0" fillId="0" borderId="4" xfId="0" applyFont="1" applyFill="1" applyBorder="1" applyAlignment="1">
      <alignment horizontal="justify" wrapText="1"/>
    </xf>
    <xf numFmtId="0" fontId="4" fillId="0" borderId="13" xfId="0" applyFont="1" applyFill="1" applyBorder="1" applyAlignment="1"/>
    <xf numFmtId="0" fontId="4" fillId="0" borderId="13" xfId="0" applyFont="1" applyFill="1" applyBorder="1" applyAlignment="1">
      <alignment horizontal="justify" wrapText="1"/>
    </xf>
    <xf numFmtId="0" fontId="9" fillId="0" borderId="5" xfId="0" applyFont="1" applyFill="1" applyBorder="1" applyAlignment="1">
      <alignment horizontal="justify" wrapText="1"/>
    </xf>
    <xf numFmtId="0" fontId="15" fillId="0" borderId="5" xfId="0" applyFont="1" applyFill="1" applyBorder="1" applyAlignment="1">
      <alignment horizontal="justify" wrapText="1"/>
    </xf>
    <xf numFmtId="0" fontId="8" fillId="0" borderId="3" xfId="0" applyFont="1" applyFill="1" applyBorder="1" applyAlignment="1"/>
    <xf numFmtId="0" fontId="8" fillId="0" borderId="3" xfId="0" applyFont="1" applyFill="1" applyBorder="1" applyAlignment="1">
      <alignment horizontal="justify" wrapText="1"/>
    </xf>
    <xf numFmtId="0" fontId="4" fillId="0" borderId="11" xfId="0" applyFont="1" applyFill="1" applyBorder="1" applyAlignment="1"/>
    <xf numFmtId="0" fontId="4" fillId="0" borderId="11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justify" vertical="top" wrapText="1"/>
    </xf>
    <xf numFmtId="0" fontId="9" fillId="0" borderId="12" xfId="0" applyFont="1" applyFill="1" applyBorder="1" applyAlignment="1">
      <alignment horizontal="justify" vertical="top" wrapText="1"/>
    </xf>
    <xf numFmtId="0" fontId="0" fillId="0" borderId="1" xfId="0" applyFont="1" applyFill="1" applyBorder="1" applyAlignment="1"/>
    <xf numFmtId="0" fontId="9" fillId="0" borderId="1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/>
    <xf numFmtId="0" fontId="9" fillId="0" borderId="15" xfId="0" applyFont="1" applyFill="1" applyBorder="1"/>
    <xf numFmtId="0" fontId="0" fillId="2" borderId="4" xfId="0" applyFont="1" applyFill="1" applyBorder="1" applyAlignment="1">
      <alignment horizontal="justify" vertical="justify" shrinkToFit="1"/>
    </xf>
    <xf numFmtId="172" fontId="8" fillId="2" borderId="4" xfId="0" applyNumberFormat="1" applyFont="1" applyFill="1" applyBorder="1" applyAlignment="1">
      <alignment horizontal="right"/>
    </xf>
    <xf numFmtId="0" fontId="13" fillId="2" borderId="4" xfId="0" applyFont="1" applyFill="1" applyBorder="1" applyAlignment="1">
      <alignment horizontal="justify" vertical="justify" shrinkToFit="1"/>
    </xf>
    <xf numFmtId="172" fontId="16" fillId="2" borderId="4" xfId="0" applyNumberFormat="1" applyFont="1" applyFill="1" applyBorder="1" applyAlignment="1">
      <alignment horizontal="right"/>
    </xf>
    <xf numFmtId="0" fontId="9" fillId="2" borderId="0" xfId="0" applyFont="1" applyFill="1"/>
    <xf numFmtId="0" fontId="0" fillId="2" borderId="4" xfId="0" applyFont="1" applyFill="1" applyBorder="1" applyAlignment="1">
      <alignment horizontal="justify" wrapText="1"/>
    </xf>
    <xf numFmtId="172" fontId="0" fillId="2" borderId="3" xfId="0" applyNumberFormat="1" applyFill="1" applyBorder="1"/>
    <xf numFmtId="0" fontId="0" fillId="2" borderId="2" xfId="0" applyFont="1" applyFill="1" applyBorder="1" applyAlignment="1"/>
    <xf numFmtId="0" fontId="9" fillId="2" borderId="2" xfId="0" applyFont="1" applyFill="1" applyBorder="1" applyAlignment="1">
      <alignment horizontal="justify"/>
    </xf>
    <xf numFmtId="0" fontId="9" fillId="2" borderId="3" xfId="0" applyFont="1" applyFill="1" applyBorder="1" applyAlignment="1">
      <alignment horizontal="justify" vertical="top" wrapText="1"/>
    </xf>
    <xf numFmtId="172" fontId="0" fillId="2" borderId="2" xfId="0" applyNumberFormat="1" applyFill="1" applyBorder="1"/>
    <xf numFmtId="0" fontId="7" fillId="2" borderId="3" xfId="0" applyFont="1" applyFill="1" applyBorder="1" applyAlignment="1">
      <alignment horizontal="justify" wrapText="1"/>
    </xf>
    <xf numFmtId="172" fontId="4" fillId="2" borderId="2" xfId="0" applyNumberFormat="1" applyFont="1" applyFill="1" applyBorder="1"/>
    <xf numFmtId="172" fontId="8" fillId="2" borderId="3" xfId="0" applyNumberFormat="1" applyFont="1" applyFill="1" applyBorder="1"/>
    <xf numFmtId="0" fontId="0" fillId="0" borderId="13" xfId="0" applyFont="1" applyFill="1" applyBorder="1" applyAlignment="1"/>
    <xf numFmtId="0" fontId="7" fillId="0" borderId="2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/>
    <xf numFmtId="0" fontId="7" fillId="0" borderId="3" xfId="0" applyFont="1" applyFill="1" applyBorder="1" applyAlignment="1">
      <alignment horizontal="justify" wrapText="1"/>
    </xf>
    <xf numFmtId="172" fontId="5" fillId="2" borderId="11" xfId="0" applyNumberFormat="1" applyFont="1" applyFill="1" applyBorder="1" applyAlignment="1">
      <alignment horizontal="right"/>
    </xf>
    <xf numFmtId="172" fontId="4" fillId="2" borderId="4" xfId="0" applyNumberFormat="1" applyFont="1" applyFill="1" applyBorder="1" applyAlignment="1">
      <alignment horizontal="right"/>
    </xf>
    <xf numFmtId="173" fontId="7" fillId="2" borderId="4" xfId="0" applyNumberFormat="1" applyFont="1" applyFill="1" applyBorder="1" applyAlignment="1">
      <alignment horizontal="right" vertical="top" wrapText="1"/>
    </xf>
    <xf numFmtId="172" fontId="13" fillId="2" borderId="4" xfId="0" applyNumberFormat="1" applyFont="1" applyFill="1" applyBorder="1" applyAlignment="1">
      <alignment horizontal="right"/>
    </xf>
    <xf numFmtId="172" fontId="0" fillId="2" borderId="4" xfId="0" applyNumberFormat="1" applyFont="1" applyFill="1" applyBorder="1" applyAlignment="1">
      <alignment horizontal="right"/>
    </xf>
    <xf numFmtId="172" fontId="17" fillId="2" borderId="4" xfId="0" applyNumberFormat="1" applyFont="1" applyFill="1" applyBorder="1" applyAlignment="1">
      <alignment horizontal="right"/>
    </xf>
    <xf numFmtId="172" fontId="18" fillId="2" borderId="4" xfId="0" applyNumberFormat="1" applyFont="1" applyFill="1" applyBorder="1" applyAlignment="1">
      <alignment horizontal="right"/>
    </xf>
    <xf numFmtId="172" fontId="4" fillId="2" borderId="9" xfId="0" applyNumberFormat="1" applyFont="1" applyFill="1" applyBorder="1" applyAlignment="1">
      <alignment horizontal="right"/>
    </xf>
    <xf numFmtId="172" fontId="3" fillId="2" borderId="4" xfId="0" applyNumberFormat="1" applyFont="1" applyFill="1" applyBorder="1"/>
    <xf numFmtId="172" fontId="0" fillId="2" borderId="4" xfId="0" applyNumberFormat="1" applyFont="1" applyFill="1" applyBorder="1"/>
    <xf numFmtId="172" fontId="4" fillId="2" borderId="4" xfId="0" applyNumberFormat="1" applyFont="1" applyFill="1" applyBorder="1"/>
    <xf numFmtId="0" fontId="0" fillId="2" borderId="3" xfId="0" applyFill="1" applyBorder="1"/>
    <xf numFmtId="172" fontId="4" fillId="2" borderId="13" xfId="0" applyNumberFormat="1" applyFont="1" applyFill="1" applyBorder="1"/>
    <xf numFmtId="172" fontId="0" fillId="2" borderId="3" xfId="0" applyNumberFormat="1" applyFont="1" applyFill="1" applyBorder="1"/>
    <xf numFmtId="172" fontId="8" fillId="2" borderId="4" xfId="0" applyNumberFormat="1" applyFont="1" applyFill="1" applyBorder="1"/>
    <xf numFmtId="172" fontId="0" fillId="2" borderId="9" xfId="0" applyNumberFormat="1" applyFont="1" applyFill="1" applyBorder="1" applyAlignment="1">
      <alignment horizontal="right"/>
    </xf>
    <xf numFmtId="0" fontId="0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justify" shrinkToFit="1"/>
    </xf>
    <xf numFmtId="172" fontId="0" fillId="2" borderId="16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center" wrapText="1"/>
    </xf>
    <xf numFmtId="172" fontId="8" fillId="2" borderId="11" xfId="0" applyNumberFormat="1" applyFont="1" applyFill="1" applyBorder="1" applyAlignment="1">
      <alignment horizontal="right"/>
    </xf>
    <xf numFmtId="172" fontId="0" fillId="2" borderId="3" xfId="0" applyNumberFormat="1" applyFont="1" applyFill="1" applyBorder="1" applyAlignment="1">
      <alignment horizontal="right"/>
    </xf>
    <xf numFmtId="172" fontId="0" fillId="2" borderId="5" xfId="0" applyNumberFormat="1" applyFont="1" applyFill="1" applyBorder="1" applyAlignment="1">
      <alignment horizontal="right"/>
    </xf>
    <xf numFmtId="0" fontId="2" fillId="0" borderId="17" xfId="0" applyFont="1" applyFill="1" applyBorder="1" applyAlignment="1">
      <alignment horizontal="justify" vertical="justify" shrinkToFit="1"/>
    </xf>
    <xf numFmtId="0" fontId="0" fillId="0" borderId="13" xfId="0" applyFont="1" applyFill="1" applyBorder="1" applyAlignment="1">
      <alignment horizontal="center"/>
    </xf>
    <xf numFmtId="173" fontId="9" fillId="2" borderId="4" xfId="0" applyNumberFormat="1" applyFont="1" applyFill="1" applyBorder="1" applyAlignment="1">
      <alignment horizontal="right" wrapText="1"/>
    </xf>
    <xf numFmtId="173" fontId="7" fillId="2" borderId="4" xfId="0" applyNumberFormat="1" applyFont="1" applyFill="1" applyBorder="1" applyAlignment="1">
      <alignment horizontal="right" wrapText="1"/>
    </xf>
    <xf numFmtId="172" fontId="19" fillId="2" borderId="4" xfId="0" applyNumberFormat="1" applyFont="1" applyFill="1" applyBorder="1" applyAlignment="1">
      <alignment horizontal="right"/>
    </xf>
    <xf numFmtId="172" fontId="8" fillId="2" borderId="9" xfId="0" applyNumberFormat="1" applyFont="1" applyFill="1" applyBorder="1"/>
    <xf numFmtId="172" fontId="0" fillId="2" borderId="18" xfId="0" applyNumberFormat="1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tabSelected="1" workbookViewId="0">
      <selection activeCell="K5" sqref="K5"/>
    </sheetView>
  </sheetViews>
  <sheetFormatPr defaultColWidth="8.85546875" defaultRowHeight="12.75" x14ac:dyDescent="0.2"/>
  <cols>
    <col min="1" max="1" width="21.42578125" style="1" customWidth="1"/>
    <col min="2" max="2" width="53" style="1" customWidth="1"/>
    <col min="3" max="4" width="12.42578125" style="1" customWidth="1"/>
    <col min="5" max="5" width="13.85546875" style="1" customWidth="1"/>
    <col min="6" max="9" width="0" style="1" hidden="1" customWidth="1"/>
    <col min="10" max="10" width="9.7109375" style="1" customWidth="1"/>
    <col min="11" max="16384" width="8.85546875" style="1"/>
  </cols>
  <sheetData>
    <row r="1" spans="1:10" x14ac:dyDescent="0.2">
      <c r="C1" s="148" t="s">
        <v>57</v>
      </c>
      <c r="D1" s="149"/>
      <c r="E1" s="149"/>
    </row>
    <row r="2" spans="1:10" x14ac:dyDescent="0.2">
      <c r="C2" s="155" t="s">
        <v>212</v>
      </c>
      <c r="D2" s="156"/>
      <c r="E2" s="156"/>
    </row>
    <row r="3" spans="1:10" ht="50.45" customHeight="1" x14ac:dyDescent="0.2">
      <c r="C3" s="156"/>
      <c r="D3" s="156"/>
      <c r="E3" s="156"/>
    </row>
    <row r="4" spans="1:10" ht="13.5" customHeight="1" x14ac:dyDescent="0.2">
      <c r="C4" s="150"/>
      <c r="D4" s="151"/>
      <c r="E4" s="151"/>
    </row>
    <row r="5" spans="1:10" ht="9.75" customHeight="1" x14ac:dyDescent="0.2">
      <c r="B5" s="2"/>
      <c r="C5" s="148" t="s">
        <v>57</v>
      </c>
      <c r="D5" s="149"/>
      <c r="E5" s="149"/>
      <c r="F5" s="2"/>
      <c r="G5" s="2"/>
      <c r="H5" s="2"/>
      <c r="I5" s="2"/>
    </row>
    <row r="6" spans="1:10" ht="26.45" customHeight="1" x14ac:dyDescent="0.2">
      <c r="B6" s="3"/>
      <c r="C6" s="154" t="s">
        <v>170</v>
      </c>
      <c r="D6" s="154"/>
      <c r="E6" s="154"/>
    </row>
    <row r="7" spans="1:10" ht="20.25" customHeight="1" x14ac:dyDescent="0.2">
      <c r="B7" s="3"/>
      <c r="C7" s="154"/>
      <c r="D7" s="154"/>
      <c r="E7" s="154"/>
    </row>
    <row r="8" spans="1:10" ht="21.2" customHeight="1" x14ac:dyDescent="0.2">
      <c r="B8" s="3"/>
      <c r="C8" s="4"/>
      <c r="D8" s="4"/>
      <c r="E8" s="4"/>
    </row>
    <row r="9" spans="1:10" ht="10.5" customHeight="1" x14ac:dyDescent="0.2">
      <c r="A9" s="144" t="s">
        <v>88</v>
      </c>
      <c r="B9" s="144"/>
      <c r="C9" s="144"/>
      <c r="D9" s="144"/>
      <c r="E9" s="144"/>
      <c r="F9" s="144"/>
      <c r="G9" s="144"/>
      <c r="H9" s="144"/>
      <c r="I9" s="144"/>
    </row>
    <row r="10" spans="1:10" ht="10.5" customHeight="1" x14ac:dyDescent="0.2">
      <c r="A10" s="144"/>
      <c r="B10" s="144"/>
      <c r="C10" s="144"/>
      <c r="D10" s="144"/>
      <c r="E10" s="144"/>
      <c r="F10" s="144"/>
      <c r="G10" s="144"/>
      <c r="H10" s="144"/>
      <c r="I10" s="144"/>
    </row>
    <row r="11" spans="1:10" ht="13.7" customHeight="1" x14ac:dyDescent="0.2">
      <c r="A11" s="144"/>
      <c r="B11" s="144"/>
      <c r="C11" s="144"/>
      <c r="D11" s="144"/>
      <c r="E11" s="144"/>
      <c r="F11" s="144"/>
      <c r="G11" s="144"/>
      <c r="H11" s="144"/>
      <c r="I11" s="144"/>
    </row>
    <row r="12" spans="1:10" ht="17.45" customHeight="1" x14ac:dyDescent="0.2">
      <c r="A12" s="16"/>
      <c r="B12" s="16"/>
      <c r="C12" s="152" t="s">
        <v>7</v>
      </c>
      <c r="D12" s="153"/>
      <c r="E12" s="153"/>
      <c r="F12" s="16"/>
      <c r="G12" s="16"/>
      <c r="H12" s="16"/>
      <c r="I12" s="16"/>
      <c r="J12" s="5"/>
    </row>
    <row r="13" spans="1:10" ht="16.5" customHeight="1" x14ac:dyDescent="0.2">
      <c r="A13" s="141" t="s">
        <v>8</v>
      </c>
      <c r="B13" s="141" t="s">
        <v>9</v>
      </c>
      <c r="C13" s="147" t="s">
        <v>56</v>
      </c>
      <c r="D13" s="147"/>
      <c r="E13" s="147"/>
      <c r="F13" s="17"/>
      <c r="G13" s="17"/>
      <c r="H13" s="17"/>
      <c r="I13" s="17"/>
    </row>
    <row r="14" spans="1:10" ht="6" customHeight="1" x14ac:dyDescent="0.2">
      <c r="A14" s="141"/>
      <c r="B14" s="141"/>
      <c r="C14" s="145" t="s">
        <v>74</v>
      </c>
      <c r="D14" s="145" t="s">
        <v>82</v>
      </c>
      <c r="E14" s="142" t="s">
        <v>89</v>
      </c>
      <c r="F14" s="18"/>
      <c r="G14" s="19"/>
      <c r="H14" s="19"/>
      <c r="I14" s="20"/>
      <c r="J14" s="5"/>
    </row>
    <row r="15" spans="1:10" ht="7.5" customHeight="1" x14ac:dyDescent="0.2">
      <c r="A15" s="141"/>
      <c r="B15" s="141"/>
      <c r="C15" s="146"/>
      <c r="D15" s="146"/>
      <c r="E15" s="143"/>
      <c r="F15" s="21"/>
      <c r="G15" s="22"/>
      <c r="H15" s="22"/>
      <c r="I15" s="23"/>
      <c r="J15" s="5"/>
    </row>
    <row r="16" spans="1:10" ht="28.5" customHeight="1" x14ac:dyDescent="0.2">
      <c r="A16" s="141"/>
      <c r="B16" s="141"/>
      <c r="C16" s="146"/>
      <c r="D16" s="146"/>
      <c r="E16" s="143"/>
      <c r="F16" s="21"/>
      <c r="G16" s="22"/>
      <c r="H16" s="22"/>
      <c r="I16" s="23"/>
      <c r="J16" s="5"/>
    </row>
    <row r="17" spans="1:10" ht="3" customHeight="1" x14ac:dyDescent="0.2">
      <c r="A17" s="141"/>
      <c r="B17" s="141"/>
      <c r="C17" s="146"/>
      <c r="D17" s="146"/>
      <c r="E17" s="143"/>
      <c r="F17" s="21"/>
      <c r="G17" s="22"/>
      <c r="H17" s="22"/>
      <c r="I17" s="23"/>
      <c r="J17" s="5"/>
    </row>
    <row r="18" spans="1:10" x14ac:dyDescent="0.2">
      <c r="A18" s="24">
        <v>1</v>
      </c>
      <c r="B18" s="25">
        <v>2</v>
      </c>
      <c r="C18" s="26">
        <v>3</v>
      </c>
      <c r="D18" s="26">
        <v>4</v>
      </c>
      <c r="E18" s="27">
        <v>5</v>
      </c>
    </row>
    <row r="19" spans="1:10" ht="15" x14ac:dyDescent="0.25">
      <c r="A19" s="28" t="s">
        <v>0</v>
      </c>
      <c r="B19" s="29" t="s">
        <v>1</v>
      </c>
      <c r="C19" s="111">
        <f>C20+C27+C33+C39+C47+C50+C61+C66+C68+C74</f>
        <v>176262</v>
      </c>
      <c r="D19" s="111">
        <f>D20+D27+D33+D39+D47+D50+D61+D66+D68+D74</f>
        <v>175329</v>
      </c>
      <c r="E19" s="111">
        <f>E20+E27+E33+E39+E47+E50+E61+E66+E68+E74</f>
        <v>182122</v>
      </c>
    </row>
    <row r="20" spans="1:10" x14ac:dyDescent="0.2">
      <c r="A20" s="28" t="s">
        <v>10</v>
      </c>
      <c r="B20" s="30" t="s">
        <v>11</v>
      </c>
      <c r="C20" s="112">
        <f>C21</f>
        <v>105122.3</v>
      </c>
      <c r="D20" s="112">
        <f>D21</f>
        <v>109268</v>
      </c>
      <c r="E20" s="112">
        <f>E21</f>
        <v>113872</v>
      </c>
    </row>
    <row r="21" spans="1:10" x14ac:dyDescent="0.2">
      <c r="A21" s="28" t="s">
        <v>12</v>
      </c>
      <c r="B21" s="30" t="s">
        <v>13</v>
      </c>
      <c r="C21" s="112">
        <f>C22+C23+C24+C25+C26</f>
        <v>105122.3</v>
      </c>
      <c r="D21" s="112">
        <f>D22+D23+D24+D25</f>
        <v>109268</v>
      </c>
      <c r="E21" s="112">
        <f>E22+E23+E24+E25</f>
        <v>113872</v>
      </c>
    </row>
    <row r="22" spans="1:10" ht="72" customHeight="1" x14ac:dyDescent="0.2">
      <c r="A22" s="32" t="s">
        <v>14</v>
      </c>
      <c r="B22" s="33" t="s">
        <v>208</v>
      </c>
      <c r="C22" s="93">
        <v>103797</v>
      </c>
      <c r="D22" s="93">
        <v>107735</v>
      </c>
      <c r="E22" s="93">
        <v>112289</v>
      </c>
    </row>
    <row r="23" spans="1:10" ht="89.25" customHeight="1" x14ac:dyDescent="0.2">
      <c r="A23" s="32" t="s">
        <v>15</v>
      </c>
      <c r="B23" s="33" t="s">
        <v>209</v>
      </c>
      <c r="C23" s="93">
        <v>120</v>
      </c>
      <c r="D23" s="93">
        <v>165</v>
      </c>
      <c r="E23" s="93">
        <v>170</v>
      </c>
    </row>
    <row r="24" spans="1:10" ht="36" x14ac:dyDescent="0.2">
      <c r="A24" s="32" t="s">
        <v>16</v>
      </c>
      <c r="B24" s="33" t="s">
        <v>17</v>
      </c>
      <c r="C24" s="93">
        <v>940</v>
      </c>
      <c r="D24" s="93">
        <v>770</v>
      </c>
      <c r="E24" s="93">
        <v>790</v>
      </c>
    </row>
    <row r="25" spans="1:10" ht="72" customHeight="1" x14ac:dyDescent="0.2">
      <c r="A25" s="135" t="s">
        <v>18</v>
      </c>
      <c r="B25" s="33" t="s">
        <v>210</v>
      </c>
      <c r="C25" s="93">
        <v>250</v>
      </c>
      <c r="D25" s="93">
        <v>598</v>
      </c>
      <c r="E25" s="93">
        <v>623</v>
      </c>
    </row>
    <row r="26" spans="1:10" ht="99.75" customHeight="1" x14ac:dyDescent="0.2">
      <c r="A26" s="67" t="s">
        <v>206</v>
      </c>
      <c r="B26" s="134" t="s">
        <v>207</v>
      </c>
      <c r="C26" s="93">
        <v>15.3</v>
      </c>
      <c r="D26" s="93">
        <v>0</v>
      </c>
      <c r="E26" s="93">
        <v>0</v>
      </c>
    </row>
    <row r="27" spans="1:10" ht="38.25" x14ac:dyDescent="0.2">
      <c r="A27" s="34" t="s">
        <v>19</v>
      </c>
      <c r="B27" s="35" t="s">
        <v>20</v>
      </c>
      <c r="C27" s="112">
        <f>C28</f>
        <v>16022</v>
      </c>
      <c r="D27" s="112">
        <f>D28</f>
        <v>15620</v>
      </c>
      <c r="E27" s="112">
        <f>E28</f>
        <v>16531</v>
      </c>
    </row>
    <row r="28" spans="1:10" ht="27.75" customHeight="1" x14ac:dyDescent="0.2">
      <c r="A28" s="36" t="s">
        <v>21</v>
      </c>
      <c r="B28" s="37" t="s">
        <v>22</v>
      </c>
      <c r="C28" s="112">
        <f>C29+C30+C31+C32</f>
        <v>16022</v>
      </c>
      <c r="D28" s="112">
        <f>D29+D30+D31+D32</f>
        <v>15620</v>
      </c>
      <c r="E28" s="112">
        <f>E29+E30+E31+E32</f>
        <v>16531</v>
      </c>
    </row>
    <row r="29" spans="1:10" ht="92.25" customHeight="1" x14ac:dyDescent="0.2">
      <c r="A29" s="38" t="s">
        <v>65</v>
      </c>
      <c r="B29" s="39" t="s">
        <v>211</v>
      </c>
      <c r="C29" s="136">
        <v>8270</v>
      </c>
      <c r="D29" s="136">
        <v>7289</v>
      </c>
      <c r="E29" s="136">
        <v>7765</v>
      </c>
    </row>
    <row r="30" spans="1:10" ht="108" x14ac:dyDescent="0.2">
      <c r="A30" s="38" t="s">
        <v>66</v>
      </c>
      <c r="B30" s="39" t="s">
        <v>67</v>
      </c>
      <c r="C30" s="136">
        <v>43</v>
      </c>
      <c r="D30" s="136">
        <v>47</v>
      </c>
      <c r="E30" s="136">
        <v>47</v>
      </c>
    </row>
    <row r="31" spans="1:10" ht="96" x14ac:dyDescent="0.2">
      <c r="A31" s="38" t="s">
        <v>68</v>
      </c>
      <c r="B31" s="39" t="s">
        <v>69</v>
      </c>
      <c r="C31" s="136">
        <v>8610</v>
      </c>
      <c r="D31" s="136">
        <v>9320</v>
      </c>
      <c r="E31" s="136">
        <v>9747</v>
      </c>
    </row>
    <row r="32" spans="1:10" ht="96" x14ac:dyDescent="0.2">
      <c r="A32" s="38" t="s">
        <v>70</v>
      </c>
      <c r="B32" s="39" t="s">
        <v>71</v>
      </c>
      <c r="C32" s="136">
        <v>-901</v>
      </c>
      <c r="D32" s="136">
        <v>-1036</v>
      </c>
      <c r="E32" s="136">
        <v>-1028</v>
      </c>
    </row>
    <row r="33" spans="1:5" x14ac:dyDescent="0.2">
      <c r="A33" s="28" t="s">
        <v>23</v>
      </c>
      <c r="B33" s="30" t="s">
        <v>24</v>
      </c>
      <c r="C33" s="113">
        <f>C34+C37</f>
        <v>31250</v>
      </c>
      <c r="D33" s="113">
        <f>D34+D37</f>
        <v>29933</v>
      </c>
      <c r="E33" s="113">
        <f>E34+E37</f>
        <v>31101</v>
      </c>
    </row>
    <row r="34" spans="1:5" ht="25.5" x14ac:dyDescent="0.2">
      <c r="A34" s="28" t="s">
        <v>25</v>
      </c>
      <c r="B34" s="30" t="s">
        <v>75</v>
      </c>
      <c r="C34" s="137">
        <f>C35+C36</f>
        <v>30400</v>
      </c>
      <c r="D34" s="137">
        <f>D35+D36</f>
        <v>28203</v>
      </c>
      <c r="E34" s="137">
        <f>E35+E36</f>
        <v>29331</v>
      </c>
    </row>
    <row r="35" spans="1:5" ht="25.5" x14ac:dyDescent="0.2">
      <c r="A35" s="40" t="s">
        <v>54</v>
      </c>
      <c r="B35" s="41" t="s">
        <v>26</v>
      </c>
      <c r="C35" s="136">
        <v>23100</v>
      </c>
      <c r="D35" s="136">
        <v>20387</v>
      </c>
      <c r="E35" s="136">
        <v>21203</v>
      </c>
    </row>
    <row r="36" spans="1:5" ht="49.5" customHeight="1" x14ac:dyDescent="0.2">
      <c r="A36" s="40" t="s">
        <v>55</v>
      </c>
      <c r="B36" s="41" t="s">
        <v>84</v>
      </c>
      <c r="C36" s="136">
        <v>7300</v>
      </c>
      <c r="D36" s="136">
        <v>7816</v>
      </c>
      <c r="E36" s="136">
        <v>8128</v>
      </c>
    </row>
    <row r="37" spans="1:5" ht="25.5" x14ac:dyDescent="0.2">
      <c r="A37" s="32" t="s">
        <v>27</v>
      </c>
      <c r="B37" s="42" t="s">
        <v>28</v>
      </c>
      <c r="C37" s="114">
        <f>C38</f>
        <v>850</v>
      </c>
      <c r="D37" s="114">
        <f>D38</f>
        <v>1730</v>
      </c>
      <c r="E37" s="114">
        <f>E38</f>
        <v>1770</v>
      </c>
    </row>
    <row r="38" spans="1:5" ht="39" customHeight="1" x14ac:dyDescent="0.2">
      <c r="A38" s="32" t="s">
        <v>113</v>
      </c>
      <c r="B38" s="41" t="s">
        <v>112</v>
      </c>
      <c r="C38" s="115">
        <v>850</v>
      </c>
      <c r="D38" s="115">
        <v>1730</v>
      </c>
      <c r="E38" s="115">
        <v>1770</v>
      </c>
    </row>
    <row r="39" spans="1:5" ht="15" customHeight="1" x14ac:dyDescent="0.2">
      <c r="A39" s="28" t="s">
        <v>117</v>
      </c>
      <c r="B39" s="43" t="s">
        <v>116</v>
      </c>
      <c r="C39" s="112">
        <f>C40+C42</f>
        <v>5858</v>
      </c>
      <c r="D39" s="112">
        <f>D40+D42</f>
        <v>6053</v>
      </c>
      <c r="E39" s="112">
        <f>E40+E42</f>
        <v>6119</v>
      </c>
    </row>
    <row r="40" spans="1:5" ht="17.25" customHeight="1" x14ac:dyDescent="0.2">
      <c r="A40" s="28" t="s">
        <v>117</v>
      </c>
      <c r="B40" s="43" t="s">
        <v>118</v>
      </c>
      <c r="C40" s="112">
        <f>C41</f>
        <v>3096</v>
      </c>
      <c r="D40" s="112">
        <f>D41</f>
        <v>3161</v>
      </c>
      <c r="E40" s="112">
        <f>E41</f>
        <v>3227</v>
      </c>
    </row>
    <row r="41" spans="1:5" ht="39" customHeight="1" x14ac:dyDescent="0.2">
      <c r="A41" s="32" t="s">
        <v>120</v>
      </c>
      <c r="B41" s="44" t="s">
        <v>119</v>
      </c>
      <c r="C41" s="115">
        <v>3096</v>
      </c>
      <c r="D41" s="115">
        <v>3161</v>
      </c>
      <c r="E41" s="115">
        <v>3227</v>
      </c>
    </row>
    <row r="42" spans="1:5" ht="15.75" customHeight="1" x14ac:dyDescent="0.2">
      <c r="A42" s="28" t="s">
        <v>122</v>
      </c>
      <c r="B42" s="43" t="s">
        <v>121</v>
      </c>
      <c r="C42" s="112">
        <f>C43+C45</f>
        <v>2762</v>
      </c>
      <c r="D42" s="112">
        <f>D43+D46</f>
        <v>2892</v>
      </c>
      <c r="E42" s="112">
        <f>E43+E46</f>
        <v>2892</v>
      </c>
    </row>
    <row r="43" spans="1:5" ht="15" customHeight="1" x14ac:dyDescent="0.2">
      <c r="A43" s="28" t="s">
        <v>123</v>
      </c>
      <c r="B43" s="43" t="s">
        <v>205</v>
      </c>
      <c r="C43" s="112">
        <f>C44</f>
        <v>765</v>
      </c>
      <c r="D43" s="112">
        <f>D44</f>
        <v>895</v>
      </c>
      <c r="E43" s="112">
        <f>E44</f>
        <v>895</v>
      </c>
    </row>
    <row r="44" spans="1:5" ht="39" customHeight="1" x14ac:dyDescent="0.2">
      <c r="A44" s="32" t="s">
        <v>125</v>
      </c>
      <c r="B44" s="44" t="s">
        <v>124</v>
      </c>
      <c r="C44" s="115">
        <v>765</v>
      </c>
      <c r="D44" s="115">
        <v>895</v>
      </c>
      <c r="E44" s="115">
        <v>895</v>
      </c>
    </row>
    <row r="45" spans="1:5" ht="15" customHeight="1" x14ac:dyDescent="0.2">
      <c r="A45" s="28" t="s">
        <v>126</v>
      </c>
      <c r="B45" s="43" t="s">
        <v>127</v>
      </c>
      <c r="C45" s="112">
        <f>C46</f>
        <v>1997</v>
      </c>
      <c r="D45" s="112">
        <f>D46</f>
        <v>1997</v>
      </c>
      <c r="E45" s="112">
        <f>E46</f>
        <v>1997</v>
      </c>
    </row>
    <row r="46" spans="1:5" ht="39" customHeight="1" x14ac:dyDescent="0.2">
      <c r="A46" s="32" t="s">
        <v>129</v>
      </c>
      <c r="B46" s="44" t="s">
        <v>128</v>
      </c>
      <c r="C46" s="115">
        <v>1997</v>
      </c>
      <c r="D46" s="115">
        <v>1997</v>
      </c>
      <c r="E46" s="115">
        <v>1997</v>
      </c>
    </row>
    <row r="47" spans="1:5" x14ac:dyDescent="0.2">
      <c r="A47" s="28" t="s">
        <v>29</v>
      </c>
      <c r="B47" s="30" t="s">
        <v>30</v>
      </c>
      <c r="C47" s="112">
        <f>C48+C49</f>
        <v>907</v>
      </c>
      <c r="D47" s="112">
        <f>D48+D49</f>
        <v>967</v>
      </c>
      <c r="E47" s="112">
        <f>E48+E49</f>
        <v>967</v>
      </c>
    </row>
    <row r="48" spans="1:5" ht="38.25" x14ac:dyDescent="0.2">
      <c r="A48" s="32" t="s">
        <v>31</v>
      </c>
      <c r="B48" s="45" t="s">
        <v>32</v>
      </c>
      <c r="C48" s="93">
        <v>900</v>
      </c>
      <c r="D48" s="93">
        <v>949</v>
      </c>
      <c r="E48" s="93">
        <v>949</v>
      </c>
    </row>
    <row r="49" spans="1:9" ht="66" customHeight="1" x14ac:dyDescent="0.2">
      <c r="A49" s="32" t="s">
        <v>114</v>
      </c>
      <c r="B49" s="45" t="s">
        <v>115</v>
      </c>
      <c r="C49" s="93">
        <v>7</v>
      </c>
      <c r="D49" s="93">
        <v>18</v>
      </c>
      <c r="E49" s="93">
        <v>18</v>
      </c>
    </row>
    <row r="50" spans="1:9" ht="38.25" x14ac:dyDescent="0.2">
      <c r="A50" s="28" t="s">
        <v>33</v>
      </c>
      <c r="B50" s="30" t="s">
        <v>34</v>
      </c>
      <c r="C50" s="112">
        <f t="shared" ref="C50:I50" si="0">C51+C53+C59+C57</f>
        <v>3624</v>
      </c>
      <c r="D50" s="112">
        <f t="shared" si="0"/>
        <v>4314</v>
      </c>
      <c r="E50" s="112">
        <f t="shared" si="0"/>
        <v>4314</v>
      </c>
      <c r="F50" s="31">
        <f t="shared" si="0"/>
        <v>0</v>
      </c>
      <c r="G50" s="31">
        <f t="shared" si="0"/>
        <v>0</v>
      </c>
      <c r="H50" s="31">
        <f t="shared" si="0"/>
        <v>0</v>
      </c>
      <c r="I50" s="31">
        <f t="shared" si="0"/>
        <v>0</v>
      </c>
    </row>
    <row r="51" spans="1:9" ht="77.25" customHeight="1" x14ac:dyDescent="0.2">
      <c r="A51" s="28" t="s">
        <v>76</v>
      </c>
      <c r="B51" s="46" t="s">
        <v>77</v>
      </c>
      <c r="C51" s="112">
        <f>C52</f>
        <v>0</v>
      </c>
      <c r="D51" s="112">
        <f>D52</f>
        <v>3</v>
      </c>
      <c r="E51" s="112">
        <f>E52</f>
        <v>3</v>
      </c>
    </row>
    <row r="52" spans="1:9" ht="54" customHeight="1" x14ac:dyDescent="0.2">
      <c r="A52" s="47" t="s">
        <v>102</v>
      </c>
      <c r="B52" s="48" t="s">
        <v>103</v>
      </c>
      <c r="C52" s="93">
        <v>0</v>
      </c>
      <c r="D52" s="93">
        <v>3</v>
      </c>
      <c r="E52" s="93">
        <v>3</v>
      </c>
    </row>
    <row r="53" spans="1:9" ht="89.25" x14ac:dyDescent="0.2">
      <c r="A53" s="28" t="s">
        <v>35</v>
      </c>
      <c r="B53" s="49" t="s">
        <v>36</v>
      </c>
      <c r="C53" s="112">
        <f>C54+C56+C55</f>
        <v>3556</v>
      </c>
      <c r="D53" s="112">
        <f>D54+D56+D55</f>
        <v>4213</v>
      </c>
      <c r="E53" s="112">
        <f>E54+E56+E55</f>
        <v>4213</v>
      </c>
    </row>
    <row r="54" spans="1:9" ht="78.75" customHeight="1" x14ac:dyDescent="0.2">
      <c r="A54" s="32" t="s">
        <v>100</v>
      </c>
      <c r="B54" s="50" t="s">
        <v>101</v>
      </c>
      <c r="C54" s="93">
        <v>3340</v>
      </c>
      <c r="D54" s="93">
        <v>4123</v>
      </c>
      <c r="E54" s="93">
        <v>4123</v>
      </c>
    </row>
    <row r="55" spans="1:9" ht="77.25" customHeight="1" x14ac:dyDescent="0.2">
      <c r="A55" s="51" t="s">
        <v>106</v>
      </c>
      <c r="B55" s="92" t="s">
        <v>107</v>
      </c>
      <c r="C55" s="93">
        <v>138</v>
      </c>
      <c r="D55" s="93">
        <v>68</v>
      </c>
      <c r="E55" s="93">
        <v>68</v>
      </c>
    </row>
    <row r="56" spans="1:9" ht="63.75" customHeight="1" x14ac:dyDescent="0.2">
      <c r="A56" s="32" t="s">
        <v>98</v>
      </c>
      <c r="B56" s="92" t="s">
        <v>99</v>
      </c>
      <c r="C56" s="138">
        <v>78</v>
      </c>
      <c r="D56" s="93">
        <v>22</v>
      </c>
      <c r="E56" s="93">
        <v>22</v>
      </c>
      <c r="F56" s="52"/>
      <c r="G56" s="52"/>
    </row>
    <row r="57" spans="1:9" ht="36.75" customHeight="1" x14ac:dyDescent="0.2">
      <c r="A57" s="53" t="s">
        <v>110</v>
      </c>
      <c r="B57" s="94" t="s">
        <v>111</v>
      </c>
      <c r="C57" s="95">
        <f>C58</f>
        <v>0</v>
      </c>
      <c r="D57" s="95">
        <f>D58</f>
        <v>48</v>
      </c>
      <c r="E57" s="95">
        <f>E58</f>
        <v>48</v>
      </c>
      <c r="F57" s="52"/>
      <c r="G57" s="52"/>
    </row>
    <row r="58" spans="1:9" ht="39" customHeight="1" x14ac:dyDescent="0.2">
      <c r="A58" s="32" t="s">
        <v>109</v>
      </c>
      <c r="B58" s="92" t="s">
        <v>108</v>
      </c>
      <c r="C58" s="138">
        <v>0</v>
      </c>
      <c r="D58" s="93">
        <v>48</v>
      </c>
      <c r="E58" s="93">
        <v>48</v>
      </c>
      <c r="F58" s="52"/>
      <c r="G58" s="52"/>
    </row>
    <row r="59" spans="1:9" ht="77.25" customHeight="1" x14ac:dyDescent="0.2">
      <c r="A59" s="54" t="s">
        <v>79</v>
      </c>
      <c r="B59" s="55" t="s">
        <v>78</v>
      </c>
      <c r="C59" s="114">
        <f>C60</f>
        <v>68</v>
      </c>
      <c r="D59" s="114">
        <f>D60</f>
        <v>50</v>
      </c>
      <c r="E59" s="114">
        <f>E60</f>
        <v>50</v>
      </c>
      <c r="F59" s="52"/>
      <c r="G59" s="52"/>
    </row>
    <row r="60" spans="1:9" ht="79.5" customHeight="1" x14ac:dyDescent="0.2">
      <c r="A60" s="32" t="s">
        <v>104</v>
      </c>
      <c r="B60" s="50" t="s">
        <v>105</v>
      </c>
      <c r="C60" s="138">
        <v>68</v>
      </c>
      <c r="D60" s="93">
        <v>50</v>
      </c>
      <c r="E60" s="93">
        <v>50</v>
      </c>
      <c r="F60" s="52"/>
      <c r="G60" s="52"/>
    </row>
    <row r="61" spans="1:9" ht="25.5" x14ac:dyDescent="0.2">
      <c r="A61" s="28" t="s">
        <v>37</v>
      </c>
      <c r="B61" s="56" t="s">
        <v>38</v>
      </c>
      <c r="C61" s="112">
        <f>C62</f>
        <v>37.699999999999996</v>
      </c>
      <c r="D61" s="112">
        <f>D62</f>
        <v>69</v>
      </c>
      <c r="E61" s="112">
        <f>E62</f>
        <v>82</v>
      </c>
    </row>
    <row r="62" spans="1:9" ht="25.5" x14ac:dyDescent="0.2">
      <c r="A62" s="28" t="s">
        <v>39</v>
      </c>
      <c r="B62" s="56" t="s">
        <v>40</v>
      </c>
      <c r="C62" s="112">
        <f>C63+C64+C65</f>
        <v>37.699999999999996</v>
      </c>
      <c r="D62" s="112">
        <f>D63+D64+D65</f>
        <v>69</v>
      </c>
      <c r="E62" s="112">
        <f>E63+E64+E65</f>
        <v>82</v>
      </c>
    </row>
    <row r="63" spans="1:9" ht="25.5" x14ac:dyDescent="0.2">
      <c r="A63" s="32" t="s">
        <v>58</v>
      </c>
      <c r="B63" s="50" t="s">
        <v>41</v>
      </c>
      <c r="C63" s="93">
        <v>34.9</v>
      </c>
      <c r="D63" s="93">
        <v>57</v>
      </c>
      <c r="E63" s="93">
        <v>67.900000000000006</v>
      </c>
    </row>
    <row r="64" spans="1:9" ht="21.75" customHeight="1" x14ac:dyDescent="0.2">
      <c r="A64" s="32" t="s">
        <v>59</v>
      </c>
      <c r="B64" s="50" t="s">
        <v>42</v>
      </c>
      <c r="C64" s="93">
        <v>2.8</v>
      </c>
      <c r="D64" s="93">
        <v>7.6</v>
      </c>
      <c r="E64" s="93">
        <v>9</v>
      </c>
    </row>
    <row r="65" spans="1:5" x14ac:dyDescent="0.2">
      <c r="A65" s="32" t="s">
        <v>60</v>
      </c>
      <c r="B65" s="50" t="s">
        <v>61</v>
      </c>
      <c r="C65" s="93">
        <v>0</v>
      </c>
      <c r="D65" s="93">
        <v>4.4000000000000004</v>
      </c>
      <c r="E65" s="93">
        <v>5.0999999999999996</v>
      </c>
    </row>
    <row r="66" spans="1:5" ht="25.5" x14ac:dyDescent="0.2">
      <c r="A66" s="28" t="s">
        <v>43</v>
      </c>
      <c r="B66" s="57" t="s">
        <v>141</v>
      </c>
      <c r="C66" s="112">
        <f>C67</f>
        <v>4777</v>
      </c>
      <c r="D66" s="112">
        <f>D67</f>
        <v>4209</v>
      </c>
      <c r="E66" s="112">
        <f>E67</f>
        <v>4209</v>
      </c>
    </row>
    <row r="67" spans="1:5" ht="27" customHeight="1" x14ac:dyDescent="0.2">
      <c r="A67" s="58" t="s">
        <v>90</v>
      </c>
      <c r="B67" s="59" t="s">
        <v>91</v>
      </c>
      <c r="C67" s="93">
        <v>4777</v>
      </c>
      <c r="D67" s="93">
        <v>4209</v>
      </c>
      <c r="E67" s="93">
        <v>4209</v>
      </c>
    </row>
    <row r="68" spans="1:5" ht="25.5" x14ac:dyDescent="0.2">
      <c r="A68" s="28" t="s">
        <v>44</v>
      </c>
      <c r="B68" s="56" t="s">
        <v>45</v>
      </c>
      <c r="C68" s="112">
        <f>C69+C71</f>
        <v>269</v>
      </c>
      <c r="D68" s="112">
        <f>D69+D71</f>
        <v>263</v>
      </c>
      <c r="E68" s="112">
        <f>E69+E71</f>
        <v>263</v>
      </c>
    </row>
    <row r="69" spans="1:5" ht="76.5" x14ac:dyDescent="0.2">
      <c r="A69" s="28" t="s">
        <v>46</v>
      </c>
      <c r="B69" s="49" t="s">
        <v>47</v>
      </c>
      <c r="C69" s="116">
        <f>C70</f>
        <v>0</v>
      </c>
      <c r="D69" s="116">
        <f>D70</f>
        <v>10</v>
      </c>
      <c r="E69" s="116">
        <f>E70</f>
        <v>0</v>
      </c>
    </row>
    <row r="70" spans="1:5" ht="81" customHeight="1" x14ac:dyDescent="0.2">
      <c r="A70" s="32" t="s">
        <v>92</v>
      </c>
      <c r="B70" s="60" t="s">
        <v>93</v>
      </c>
      <c r="C70" s="117">
        <v>0</v>
      </c>
      <c r="D70" s="117">
        <v>10</v>
      </c>
      <c r="E70" s="117">
        <v>0</v>
      </c>
    </row>
    <row r="71" spans="1:5" ht="38.25" x14ac:dyDescent="0.2">
      <c r="A71" s="28" t="s">
        <v>48</v>
      </c>
      <c r="B71" s="49" t="s">
        <v>85</v>
      </c>
      <c r="C71" s="112">
        <f>C72+C73</f>
        <v>269</v>
      </c>
      <c r="D71" s="112">
        <f>D72+D73</f>
        <v>253</v>
      </c>
      <c r="E71" s="112">
        <f>E72+E73</f>
        <v>263</v>
      </c>
    </row>
    <row r="72" spans="1:5" ht="40.5" customHeight="1" x14ac:dyDescent="0.2">
      <c r="A72" s="32" t="s">
        <v>94</v>
      </c>
      <c r="B72" s="50" t="s">
        <v>95</v>
      </c>
      <c r="C72" s="93">
        <v>217</v>
      </c>
      <c r="D72" s="93">
        <v>248</v>
      </c>
      <c r="E72" s="93">
        <v>263</v>
      </c>
    </row>
    <row r="73" spans="1:5" ht="54" customHeight="1" x14ac:dyDescent="0.2">
      <c r="A73" s="61" t="s">
        <v>96</v>
      </c>
      <c r="B73" s="62" t="s">
        <v>97</v>
      </c>
      <c r="C73" s="93">
        <v>52</v>
      </c>
      <c r="D73" s="93">
        <v>5</v>
      </c>
      <c r="E73" s="93">
        <v>0</v>
      </c>
    </row>
    <row r="74" spans="1:5" ht="21" customHeight="1" x14ac:dyDescent="0.2">
      <c r="A74" s="63" t="s">
        <v>49</v>
      </c>
      <c r="B74" s="64" t="s">
        <v>50</v>
      </c>
      <c r="C74" s="112">
        <f>C75+C88+C90</f>
        <v>8395</v>
      </c>
      <c r="D74" s="112">
        <f>D75+D88+D90</f>
        <v>4633</v>
      </c>
      <c r="E74" s="112">
        <f>E75+E88+E90</f>
        <v>4664</v>
      </c>
    </row>
    <row r="75" spans="1:5" ht="38.25" customHeight="1" x14ac:dyDescent="0.2">
      <c r="A75" s="65" t="s">
        <v>131</v>
      </c>
      <c r="B75" s="66" t="s">
        <v>132</v>
      </c>
      <c r="C75" s="118">
        <f>SUM(C76:C87)</f>
        <v>491</v>
      </c>
      <c r="D75" s="118">
        <f>SUM(D76:D87)</f>
        <v>662</v>
      </c>
      <c r="E75" s="118">
        <f>SUM(E76:E87)</f>
        <v>693</v>
      </c>
    </row>
    <row r="76" spans="1:5" ht="76.5" x14ac:dyDescent="0.2">
      <c r="A76" s="67" t="s">
        <v>80</v>
      </c>
      <c r="B76" s="68" t="s">
        <v>81</v>
      </c>
      <c r="C76" s="126">
        <v>1</v>
      </c>
      <c r="D76" s="115">
        <v>408</v>
      </c>
      <c r="E76" s="115">
        <v>419</v>
      </c>
    </row>
    <row r="77" spans="1:5" ht="88.5" customHeight="1" x14ac:dyDescent="0.2">
      <c r="A77" s="67" t="s">
        <v>133</v>
      </c>
      <c r="B77" s="68" t="s">
        <v>135</v>
      </c>
      <c r="C77" s="129">
        <v>40</v>
      </c>
      <c r="D77" s="115">
        <v>30</v>
      </c>
      <c r="E77" s="115">
        <v>30</v>
      </c>
    </row>
    <row r="78" spans="1:5" ht="76.5" customHeight="1" x14ac:dyDescent="0.2">
      <c r="A78" s="67" t="s">
        <v>189</v>
      </c>
      <c r="B78" s="68" t="s">
        <v>190</v>
      </c>
      <c r="C78" s="132">
        <v>12</v>
      </c>
      <c r="D78" s="126">
        <v>0</v>
      </c>
      <c r="E78" s="115">
        <v>0</v>
      </c>
    </row>
    <row r="79" spans="1:5" ht="75" customHeight="1" x14ac:dyDescent="0.2">
      <c r="A79" s="127" t="s">
        <v>136</v>
      </c>
      <c r="B79" s="128" t="s">
        <v>83</v>
      </c>
      <c r="C79" s="133">
        <v>30</v>
      </c>
      <c r="D79" s="129">
        <v>194</v>
      </c>
      <c r="E79" s="115">
        <v>194</v>
      </c>
    </row>
    <row r="80" spans="1:5" ht="75" customHeight="1" x14ac:dyDescent="0.2">
      <c r="A80" s="127" t="s">
        <v>191</v>
      </c>
      <c r="B80" s="128" t="s">
        <v>192</v>
      </c>
      <c r="C80" s="133">
        <v>25</v>
      </c>
      <c r="D80" s="133">
        <v>0</v>
      </c>
      <c r="E80" s="129">
        <v>0</v>
      </c>
    </row>
    <row r="81" spans="1:10" ht="75" customHeight="1" x14ac:dyDescent="0.2">
      <c r="A81" s="67" t="s">
        <v>193</v>
      </c>
      <c r="B81" s="68" t="s">
        <v>194</v>
      </c>
      <c r="C81" s="132">
        <v>2</v>
      </c>
      <c r="D81" s="132">
        <v>0</v>
      </c>
      <c r="E81" s="132">
        <v>0</v>
      </c>
    </row>
    <row r="82" spans="1:10" ht="75" customHeight="1" x14ac:dyDescent="0.2">
      <c r="A82" s="67" t="s">
        <v>195</v>
      </c>
      <c r="B82" s="68" t="s">
        <v>196</v>
      </c>
      <c r="C82" s="132">
        <v>13</v>
      </c>
      <c r="D82" s="132">
        <v>0</v>
      </c>
      <c r="E82" s="132">
        <v>0</v>
      </c>
    </row>
    <row r="83" spans="1:10" ht="89.25" customHeight="1" x14ac:dyDescent="0.2">
      <c r="A83" s="67" t="s">
        <v>197</v>
      </c>
      <c r="B83" s="68" t="s">
        <v>198</v>
      </c>
      <c r="C83" s="132">
        <v>8</v>
      </c>
      <c r="D83" s="132">
        <v>0</v>
      </c>
      <c r="E83" s="132">
        <v>0</v>
      </c>
    </row>
    <row r="84" spans="1:10" ht="81" customHeight="1" x14ac:dyDescent="0.2">
      <c r="A84" s="67" t="s">
        <v>199</v>
      </c>
      <c r="B84" s="68" t="s">
        <v>200</v>
      </c>
      <c r="C84" s="132">
        <v>1</v>
      </c>
      <c r="D84" s="132">
        <v>0</v>
      </c>
      <c r="E84" s="132">
        <v>0</v>
      </c>
    </row>
    <row r="85" spans="1:10" ht="78.75" customHeight="1" x14ac:dyDescent="0.2">
      <c r="A85" s="67" t="s">
        <v>201</v>
      </c>
      <c r="B85" s="68" t="s">
        <v>202</v>
      </c>
      <c r="C85" s="132">
        <v>3</v>
      </c>
      <c r="D85" s="132">
        <v>0</v>
      </c>
      <c r="E85" s="132">
        <v>0</v>
      </c>
    </row>
    <row r="86" spans="1:10" ht="81" customHeight="1" x14ac:dyDescent="0.2">
      <c r="A86" s="67" t="s">
        <v>203</v>
      </c>
      <c r="B86" s="68" t="s">
        <v>204</v>
      </c>
      <c r="C86" s="132">
        <v>355</v>
      </c>
      <c r="D86" s="132">
        <v>0</v>
      </c>
      <c r="E86" s="132">
        <v>0</v>
      </c>
    </row>
    <row r="87" spans="1:10" ht="66.75" customHeight="1" x14ac:dyDescent="0.2">
      <c r="A87" s="130" t="s">
        <v>130</v>
      </c>
      <c r="B87" s="69" t="s">
        <v>134</v>
      </c>
      <c r="C87" s="131">
        <v>1</v>
      </c>
      <c r="D87" s="131">
        <v>30</v>
      </c>
      <c r="E87" s="131">
        <v>50</v>
      </c>
    </row>
    <row r="88" spans="1:10" ht="26.25" customHeight="1" x14ac:dyDescent="0.2">
      <c r="A88" s="54" t="s">
        <v>140</v>
      </c>
      <c r="B88" s="70" t="s">
        <v>139</v>
      </c>
      <c r="C88" s="114">
        <f>C89</f>
        <v>2634</v>
      </c>
      <c r="D88" s="114">
        <f>D89</f>
        <v>2025</v>
      </c>
      <c r="E88" s="114">
        <f>E89</f>
        <v>2025</v>
      </c>
    </row>
    <row r="89" spans="1:10" ht="63.75" x14ac:dyDescent="0.2">
      <c r="A89" s="32" t="s">
        <v>73</v>
      </c>
      <c r="B89" s="71" t="s">
        <v>86</v>
      </c>
      <c r="C89" s="93">
        <v>2634</v>
      </c>
      <c r="D89" s="93">
        <v>2025</v>
      </c>
      <c r="E89" s="93">
        <v>2025</v>
      </c>
    </row>
    <row r="90" spans="1:10" x14ac:dyDescent="0.2">
      <c r="A90" s="28" t="s">
        <v>137</v>
      </c>
      <c r="B90" s="72" t="s">
        <v>138</v>
      </c>
      <c r="C90" s="114">
        <f>C91</f>
        <v>5270</v>
      </c>
      <c r="D90" s="114">
        <f>D91</f>
        <v>1946</v>
      </c>
      <c r="E90" s="114">
        <f>E91</f>
        <v>1946</v>
      </c>
    </row>
    <row r="91" spans="1:10" ht="102" x14ac:dyDescent="0.2">
      <c r="A91" s="32" t="s">
        <v>72</v>
      </c>
      <c r="B91" s="50" t="s">
        <v>87</v>
      </c>
      <c r="C91" s="93">
        <v>5270</v>
      </c>
      <c r="D91" s="93">
        <v>1946</v>
      </c>
      <c r="E91" s="93">
        <v>1946</v>
      </c>
    </row>
    <row r="92" spans="1:10" ht="15.75" x14ac:dyDescent="0.25">
      <c r="A92" s="73" t="s">
        <v>2</v>
      </c>
      <c r="B92" s="74" t="s">
        <v>3</v>
      </c>
      <c r="C92" s="119">
        <f>C93+C116+C119</f>
        <v>1028513.4</v>
      </c>
      <c r="D92" s="119">
        <f>D93+D116+D119</f>
        <v>579200.80000000005</v>
      </c>
      <c r="E92" s="119">
        <f>E93+E116+E119</f>
        <v>423621.9</v>
      </c>
      <c r="J92" s="7"/>
    </row>
    <row r="93" spans="1:10" ht="25.5" x14ac:dyDescent="0.2">
      <c r="A93" s="14" t="s">
        <v>4</v>
      </c>
      <c r="B93" s="75" t="s">
        <v>5</v>
      </c>
      <c r="C93" s="120">
        <f>C94+C98+C107+C114</f>
        <v>1026067.3</v>
      </c>
      <c r="D93" s="120">
        <f>D94+D98+D107+D114</f>
        <v>579200.80000000005</v>
      </c>
      <c r="E93" s="120">
        <f>E94+E98+E107+E114</f>
        <v>423621.9</v>
      </c>
    </row>
    <row r="94" spans="1:10" ht="28.5" customHeight="1" x14ac:dyDescent="0.2">
      <c r="A94" s="73" t="s">
        <v>62</v>
      </c>
      <c r="B94" s="76" t="s">
        <v>51</v>
      </c>
      <c r="C94" s="121">
        <f>SUM(C95:C97)</f>
        <v>206400.2</v>
      </c>
      <c r="D94" s="121">
        <f>SUM(D95:D97)</f>
        <v>198963.6</v>
      </c>
      <c r="E94" s="121">
        <f>SUM(E95:E97)</f>
        <v>186209.5</v>
      </c>
    </row>
    <row r="95" spans="1:10" ht="38.25" x14ac:dyDescent="0.2">
      <c r="A95" s="91" t="s">
        <v>142</v>
      </c>
      <c r="B95" s="77" t="s">
        <v>143</v>
      </c>
      <c r="C95" s="98">
        <v>120633</v>
      </c>
      <c r="D95" s="122">
        <v>125360.3</v>
      </c>
      <c r="E95" s="122">
        <v>110298.7</v>
      </c>
    </row>
    <row r="96" spans="1:10" ht="30" customHeight="1" x14ac:dyDescent="0.2">
      <c r="A96" s="96" t="s">
        <v>183</v>
      </c>
      <c r="B96" s="97" t="s">
        <v>184</v>
      </c>
      <c r="C96" s="98">
        <v>14167.4</v>
      </c>
      <c r="D96" s="98">
        <v>0</v>
      </c>
      <c r="E96" s="98">
        <v>0</v>
      </c>
    </row>
    <row r="97" spans="1:10" ht="40.5" customHeight="1" x14ac:dyDescent="0.2">
      <c r="A97" s="14" t="s">
        <v>145</v>
      </c>
      <c r="B97" s="77" t="s">
        <v>144</v>
      </c>
      <c r="C97" s="122">
        <v>71599.8</v>
      </c>
      <c r="D97" s="98">
        <v>73603.3</v>
      </c>
      <c r="E97" s="98">
        <v>75910.8</v>
      </c>
    </row>
    <row r="98" spans="1:10" ht="28.15" customHeight="1" x14ac:dyDescent="0.2">
      <c r="A98" s="78" t="s">
        <v>63</v>
      </c>
      <c r="B98" s="79" t="s">
        <v>52</v>
      </c>
      <c r="C98" s="123">
        <f>SUM(C99:C106)</f>
        <v>615714.30000000005</v>
      </c>
      <c r="D98" s="123">
        <f>SUM(D100:D106)</f>
        <v>171588.80000000002</v>
      </c>
      <c r="E98" s="123">
        <f>SUM(E100:E106)</f>
        <v>20214.099999999999</v>
      </c>
    </row>
    <row r="99" spans="1:10" ht="39" customHeight="1" x14ac:dyDescent="0.2">
      <c r="A99" s="12" t="s">
        <v>171</v>
      </c>
      <c r="B99" s="13" t="s">
        <v>172</v>
      </c>
      <c r="C99" s="105">
        <v>136596.6</v>
      </c>
      <c r="D99" s="105">
        <v>0</v>
      </c>
      <c r="E99" s="105">
        <v>0</v>
      </c>
    </row>
    <row r="100" spans="1:10" ht="63.75" customHeight="1" x14ac:dyDescent="0.2">
      <c r="A100" s="12" t="s">
        <v>166</v>
      </c>
      <c r="B100" s="80" t="s">
        <v>168</v>
      </c>
      <c r="C100" s="124">
        <v>0</v>
      </c>
      <c r="D100" s="124">
        <v>1354.2</v>
      </c>
      <c r="E100" s="124">
        <v>0</v>
      </c>
    </row>
    <row r="101" spans="1:10" ht="90" customHeight="1" x14ac:dyDescent="0.2">
      <c r="A101" s="12" t="s">
        <v>164</v>
      </c>
      <c r="B101" s="15" t="s">
        <v>167</v>
      </c>
      <c r="C101" s="98">
        <v>2195.1</v>
      </c>
      <c r="D101" s="98">
        <v>0</v>
      </c>
      <c r="E101" s="98">
        <v>0</v>
      </c>
    </row>
    <row r="102" spans="1:10" ht="53.25" customHeight="1" x14ac:dyDescent="0.2">
      <c r="A102" s="12" t="s">
        <v>165</v>
      </c>
      <c r="B102" s="81" t="s">
        <v>169</v>
      </c>
      <c r="C102" s="98">
        <v>9579.5</v>
      </c>
      <c r="D102" s="98">
        <v>0</v>
      </c>
      <c r="E102" s="98">
        <v>0</v>
      </c>
    </row>
    <row r="103" spans="1:10" ht="42" customHeight="1" x14ac:dyDescent="0.2">
      <c r="A103" s="12" t="s">
        <v>147</v>
      </c>
      <c r="B103" s="80" t="s">
        <v>146</v>
      </c>
      <c r="C103" s="98">
        <v>350518.7</v>
      </c>
      <c r="D103" s="98">
        <v>148895.4</v>
      </c>
      <c r="E103" s="120">
        <v>0</v>
      </c>
    </row>
    <row r="104" spans="1:10" ht="65.25" customHeight="1" x14ac:dyDescent="0.2">
      <c r="A104" s="12" t="s">
        <v>148</v>
      </c>
      <c r="B104" s="13" t="s">
        <v>149</v>
      </c>
      <c r="C104" s="98">
        <v>7010.8</v>
      </c>
      <c r="D104" s="98">
        <v>7360.8</v>
      </c>
      <c r="E104" s="98">
        <v>7286.9</v>
      </c>
      <c r="J104" s="9"/>
    </row>
    <row r="105" spans="1:10" s="8" customFormat="1" ht="40.5" customHeight="1" x14ac:dyDescent="0.2">
      <c r="A105" s="82" t="s">
        <v>151</v>
      </c>
      <c r="B105" s="83" t="s">
        <v>150</v>
      </c>
      <c r="C105" s="139">
        <v>819</v>
      </c>
      <c r="D105" s="125">
        <v>1051.2</v>
      </c>
      <c r="E105" s="125">
        <v>0</v>
      </c>
    </row>
    <row r="106" spans="1:10" ht="16.899999999999999" customHeight="1" x14ac:dyDescent="0.2">
      <c r="A106" s="99" t="s">
        <v>152</v>
      </c>
      <c r="B106" s="100" t="s">
        <v>153</v>
      </c>
      <c r="C106" s="140">
        <v>108994.6</v>
      </c>
      <c r="D106" s="120">
        <v>12927.2</v>
      </c>
      <c r="E106" s="120">
        <v>12927.2</v>
      </c>
    </row>
    <row r="107" spans="1:10" ht="28.9" customHeight="1" x14ac:dyDescent="0.2">
      <c r="A107" s="84" t="s">
        <v>64</v>
      </c>
      <c r="B107" s="85" t="s">
        <v>53</v>
      </c>
      <c r="C107" s="121">
        <f>C108+C110+C113+C112+C109+C111</f>
        <v>198509.3</v>
      </c>
      <c r="D107" s="121">
        <f>D108+D110+D113+D112+D109+D111</f>
        <v>208648.4</v>
      </c>
      <c r="E107" s="121">
        <f>E108+E110+E113+E112+E109+E111</f>
        <v>217198.3</v>
      </c>
    </row>
    <row r="108" spans="1:10" ht="38.25" x14ac:dyDescent="0.2">
      <c r="A108" s="14" t="s">
        <v>155</v>
      </c>
      <c r="B108" s="86" t="s">
        <v>154</v>
      </c>
      <c r="C108" s="120">
        <v>186771.9</v>
      </c>
      <c r="D108" s="120">
        <v>196881.9</v>
      </c>
      <c r="E108" s="120">
        <v>205407.4</v>
      </c>
    </row>
    <row r="109" spans="1:10" ht="51" x14ac:dyDescent="0.2">
      <c r="A109" s="14" t="s">
        <v>162</v>
      </c>
      <c r="B109" s="87" t="s">
        <v>163</v>
      </c>
      <c r="C109" s="98">
        <v>665</v>
      </c>
      <c r="D109" s="98">
        <v>694.6</v>
      </c>
      <c r="E109" s="98">
        <v>719</v>
      </c>
    </row>
    <row r="110" spans="1:10" ht="53.25" customHeight="1" x14ac:dyDescent="0.2">
      <c r="A110" s="14" t="s">
        <v>156</v>
      </c>
      <c r="B110" s="86" t="s">
        <v>157</v>
      </c>
      <c r="C110" s="120">
        <v>0.5</v>
      </c>
      <c r="D110" s="120">
        <v>0.5</v>
      </c>
      <c r="E110" s="120">
        <v>0.5</v>
      </c>
    </row>
    <row r="111" spans="1:10" ht="53.25" customHeight="1" x14ac:dyDescent="0.2">
      <c r="A111" s="14" t="s">
        <v>173</v>
      </c>
      <c r="B111" s="86" t="s">
        <v>174</v>
      </c>
      <c r="C111" s="120">
        <v>752.4</v>
      </c>
      <c r="D111" s="120">
        <v>752.4</v>
      </c>
      <c r="E111" s="120">
        <v>752.4</v>
      </c>
    </row>
    <row r="112" spans="1:10" ht="51.75" customHeight="1" x14ac:dyDescent="0.2">
      <c r="A112" s="14" t="s">
        <v>158</v>
      </c>
      <c r="B112" s="86" t="s">
        <v>159</v>
      </c>
      <c r="C112" s="120">
        <v>8714.2999999999993</v>
      </c>
      <c r="D112" s="120">
        <v>8714.2999999999993</v>
      </c>
      <c r="E112" s="120">
        <v>8714.2999999999993</v>
      </c>
    </row>
    <row r="113" spans="1:10" ht="24.75" customHeight="1" x14ac:dyDescent="0.2">
      <c r="A113" s="106" t="s">
        <v>160</v>
      </c>
      <c r="B113" s="89" t="s">
        <v>161</v>
      </c>
      <c r="C113" s="98">
        <v>1605.2</v>
      </c>
      <c r="D113" s="98">
        <v>1604.7</v>
      </c>
      <c r="E113" s="98">
        <v>1604.7</v>
      </c>
    </row>
    <row r="114" spans="1:10" ht="16.5" customHeight="1" x14ac:dyDescent="0.2">
      <c r="A114" s="109" t="s">
        <v>188</v>
      </c>
      <c r="B114" s="110" t="s">
        <v>185</v>
      </c>
      <c r="C114" s="104">
        <f>C115</f>
        <v>5443.5</v>
      </c>
      <c r="D114" s="104">
        <f>D115</f>
        <v>0</v>
      </c>
      <c r="E114" s="104">
        <f>E115</f>
        <v>0</v>
      </c>
    </row>
    <row r="115" spans="1:10" ht="24.75" customHeight="1" x14ac:dyDescent="0.2">
      <c r="A115" s="12" t="s">
        <v>186</v>
      </c>
      <c r="B115" s="108" t="s">
        <v>187</v>
      </c>
      <c r="C115" s="102">
        <v>5443.5</v>
      </c>
      <c r="D115" s="102">
        <v>0</v>
      </c>
      <c r="E115" s="102">
        <v>0</v>
      </c>
    </row>
    <row r="116" spans="1:10" ht="24.75" customHeight="1" x14ac:dyDescent="0.2">
      <c r="A116" s="90" t="s">
        <v>178</v>
      </c>
      <c r="B116" s="107" t="s">
        <v>175</v>
      </c>
      <c r="C116" s="104">
        <f>C117</f>
        <v>828.5</v>
      </c>
      <c r="D116" s="104">
        <f>D117</f>
        <v>0</v>
      </c>
      <c r="E116" s="104">
        <f>E117</f>
        <v>0</v>
      </c>
    </row>
    <row r="117" spans="1:10" ht="40.5" customHeight="1" x14ac:dyDescent="0.2">
      <c r="A117" s="88" t="s">
        <v>176</v>
      </c>
      <c r="B117" s="101" t="s">
        <v>177</v>
      </c>
      <c r="C117" s="102">
        <v>828.5</v>
      </c>
      <c r="D117" s="102">
        <v>0</v>
      </c>
      <c r="E117" s="102">
        <v>0</v>
      </c>
    </row>
    <row r="118" spans="1:10" ht="16.5" customHeight="1" x14ac:dyDescent="0.2">
      <c r="A118" s="90" t="s">
        <v>179</v>
      </c>
      <c r="B118" s="103" t="s">
        <v>180</v>
      </c>
      <c r="C118" s="104">
        <f>C119</f>
        <v>1617.6</v>
      </c>
      <c r="D118" s="104">
        <f>D119</f>
        <v>0</v>
      </c>
      <c r="E118" s="104">
        <f>E119</f>
        <v>0</v>
      </c>
    </row>
    <row r="119" spans="1:10" ht="38.25" customHeight="1" x14ac:dyDescent="0.2">
      <c r="A119" s="88" t="s">
        <v>181</v>
      </c>
      <c r="B119" s="101" t="s">
        <v>182</v>
      </c>
      <c r="C119" s="102">
        <v>1617.6</v>
      </c>
      <c r="D119" s="102">
        <v>0</v>
      </c>
      <c r="E119" s="102">
        <v>0</v>
      </c>
    </row>
    <row r="120" spans="1:10" x14ac:dyDescent="0.2">
      <c r="A120" s="10"/>
      <c r="B120" s="11" t="s">
        <v>6</v>
      </c>
      <c r="C120" s="104">
        <f>C19+C92</f>
        <v>1204775.3999999999</v>
      </c>
      <c r="D120" s="104">
        <f>D19+D92</f>
        <v>754529.8</v>
      </c>
      <c r="E120" s="104">
        <f>E19+E92</f>
        <v>605743.9</v>
      </c>
    </row>
    <row r="121" spans="1:10" x14ac:dyDescent="0.2">
      <c r="B121" s="5"/>
      <c r="C121" s="6"/>
      <c r="D121" s="6"/>
      <c r="E121" s="6"/>
    </row>
    <row r="122" spans="1:10" x14ac:dyDescent="0.2">
      <c r="B122" s="5"/>
      <c r="C122" s="5"/>
      <c r="D122" s="5"/>
      <c r="E122" s="5"/>
    </row>
    <row r="123" spans="1:10" ht="40.5" customHeight="1" x14ac:dyDescent="0.2"/>
    <row r="125" spans="1:10" x14ac:dyDescent="0.2">
      <c r="F125" s="5"/>
      <c r="G125" s="5"/>
      <c r="H125" s="5"/>
      <c r="I125" s="5"/>
      <c r="J125" s="5"/>
    </row>
    <row r="126" spans="1:10" x14ac:dyDescent="0.2">
      <c r="F126" s="5"/>
      <c r="G126" s="5"/>
      <c r="H126" s="5"/>
      <c r="I126" s="5"/>
      <c r="J126" s="5"/>
    </row>
  </sheetData>
  <sheetProtection selectLockedCells="1" selectUnlockedCells="1"/>
  <mergeCells count="13">
    <mergeCell ref="C1:E1"/>
    <mergeCell ref="C4:E4"/>
    <mergeCell ref="C5:E5"/>
    <mergeCell ref="C12:E12"/>
    <mergeCell ref="C6:E7"/>
    <mergeCell ref="C2:E3"/>
    <mergeCell ref="A13:A17"/>
    <mergeCell ref="B13:B17"/>
    <mergeCell ref="E14:E17"/>
    <mergeCell ref="A9:I11"/>
    <mergeCell ref="C14:C17"/>
    <mergeCell ref="D14:D17"/>
    <mergeCell ref="C13:E13"/>
  </mergeCells>
  <phoneticPr fontId="6" type="noConversion"/>
  <pageMargins left="0.98425196850393704" right="0" top="0.59055118110236227" bottom="0.39370078740157483" header="0.51181102362204722" footer="0.51181102362204722"/>
  <pageSetup paperSize="9" scale="70" firstPageNumber="0" fitToWidth="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Пользователь</cp:lastModifiedBy>
  <cp:lastPrinted>2023-12-06T11:15:55Z</cp:lastPrinted>
  <dcterms:created xsi:type="dcterms:W3CDTF">2020-12-23T11:18:27Z</dcterms:created>
  <dcterms:modified xsi:type="dcterms:W3CDTF">2023-12-22T08:36:52Z</dcterms:modified>
</cp:coreProperties>
</file>